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semi\Desktop\work\immigration\Asylum Seeker Spending Report _ Office of the New York State Comptroller_files\April 24\Maria\"/>
    </mc:Choice>
  </mc:AlternateContent>
  <xr:revisionPtr revIDLastSave="0" documentId="13_ncr:1_{8F39A590-995E-4F20-81CC-1DC9AD335A58}" xr6:coauthVersionLast="47" xr6:coauthVersionMax="47" xr10:uidLastSave="{00000000-0000-0000-0000-000000000000}"/>
  <bookViews>
    <workbookView xWindow="-108" yWindow="-108" windowWidth="23256" windowHeight="12576" activeTab="1" xr2:uid="{877AC3F4-AD44-4D76-A638-4F4FB81506FD}"/>
  </bookViews>
  <sheets>
    <sheet name="State Data" sheetId="2" r:id="rId1"/>
    <sheet name="CityData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2" l="1"/>
  <c r="M30" i="2"/>
  <c r="D35" i="4"/>
  <c r="D37" i="4"/>
  <c r="B37" i="4"/>
  <c r="B35" i="4"/>
  <c r="C34" i="4"/>
  <c r="D34" i="4" s="1"/>
  <c r="C33" i="4"/>
  <c r="D33" i="4" s="1"/>
  <c r="C32" i="4"/>
  <c r="D32" i="4" s="1"/>
  <c r="C31" i="4"/>
  <c r="D31" i="4" s="1"/>
  <c r="C30" i="4"/>
  <c r="D30" i="4" s="1"/>
  <c r="C29" i="4"/>
  <c r="D29" i="4" s="1"/>
  <c r="C28" i="4"/>
  <c r="D28" i="4" s="1"/>
  <c r="C27" i="4"/>
  <c r="D27" i="4" s="1"/>
  <c r="C26" i="4"/>
  <c r="D26" i="4" s="1"/>
  <c r="C25" i="4"/>
  <c r="D25" i="4" s="1"/>
  <c r="D24" i="4"/>
  <c r="C24" i="4"/>
  <c r="C23" i="4"/>
  <c r="D23" i="4" s="1"/>
  <c r="C22" i="4"/>
  <c r="D22" i="4" s="1"/>
  <c r="C21" i="4"/>
  <c r="D21" i="4" s="1"/>
  <c r="C20" i="4"/>
  <c r="D20" i="4" s="1"/>
  <c r="C19" i="4"/>
  <c r="D19" i="4" s="1"/>
  <c r="D18" i="4"/>
  <c r="C18" i="4"/>
  <c r="C17" i="4"/>
  <c r="D17" i="4" s="1"/>
  <c r="C16" i="4"/>
  <c r="D16" i="4" s="1"/>
  <c r="C15" i="4"/>
  <c r="D15" i="4" s="1"/>
  <c r="C14" i="4"/>
  <c r="D14" i="4" s="1"/>
  <c r="C13" i="4"/>
  <c r="D13" i="4" s="1"/>
  <c r="D12" i="4"/>
  <c r="C12" i="4"/>
  <c r="C35" i="4" s="1"/>
  <c r="C10" i="4"/>
  <c r="D10" i="4" s="1"/>
  <c r="C9" i="4"/>
  <c r="D9" i="4" s="1"/>
  <c r="C8" i="4"/>
  <c r="D8" i="4" s="1"/>
  <c r="C7" i="4"/>
  <c r="C37" i="4" s="1"/>
  <c r="D7" i="4" l="1"/>
  <c r="L30" i="2" l="1"/>
  <c r="J30" i="2"/>
  <c r="K30" i="2"/>
  <c r="I30" i="2"/>
  <c r="H30" i="2" l="1"/>
  <c r="G30" i="2"/>
  <c r="F30" i="2"/>
  <c r="E30" i="2"/>
  <c r="D30" i="2"/>
</calcChain>
</file>

<file path=xl/sharedStrings.xml><?xml version="1.0" encoding="utf-8"?>
<sst xmlns="http://schemas.openxmlformats.org/spreadsheetml/2006/main" count="103" uniqueCount="67">
  <si>
    <t>Accrual Asylum Seeker Expenses</t>
  </si>
  <si>
    <t>Source: NYC FMS</t>
  </si>
  <si>
    <t>FY 2023</t>
  </si>
  <si>
    <t>Total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</si>
  <si>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</si>
  <si>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</si>
  <si>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</si>
  <si>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</si>
  <si>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</si>
  <si>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</si>
  <si>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</si>
  <si>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</si>
  <si>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</si>
  <si>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</si>
  <si>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</si>
  <si>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</si>
  <si>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</si>
  <si>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</si>
  <si>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</si>
  <si>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</si>
  <si>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</si>
  <si>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</si>
  <si>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</si>
  <si>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</si>
  <si>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</si>
  <si>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</si>
  <si>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</si>
  <si>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</si>
  <si>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</si>
  <si>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</si>
  <si>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Subtotal</t>
  </si>
  <si>
    <t>About This Information</t>
  </si>
  <si>
    <t>On May 9th, 2023 NYS Governor, Kathy Hochul, signed Executive Order 28 declaring a disaster emergency in the State of New York.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</si>
  <si>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</si>
  <si>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</si>
  <si>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</si>
  <si>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Spending As Of Month Ending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</si>
  <si>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</si>
  <si>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</si>
  <si>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</si>
  <si>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</si>
  <si>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</si>
  <si>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</si>
  <si>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</si>
  <si>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</si>
  <si>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</si>
  <si>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</si>
  <si>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</si>
  <si>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</si>
  <si>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</si>
  <si>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</si>
  <si>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</si>
  <si>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</si>
  <si>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</si>
  <si>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</si>
  <si>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</si>
  <si>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</si>
  <si>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Total Spending</t>
  </si>
  <si>
    <t>Department of Investigation</t>
  </si>
  <si>
    <t>Department of Small Business Services</t>
  </si>
  <si>
    <t>Department of Health</t>
  </si>
  <si>
    <t>Health Care &amp; Related Services</t>
  </si>
  <si>
    <t>Department of Environmental Conservation</t>
  </si>
  <si>
    <t>Security</t>
  </si>
  <si>
    <t>Office for the Prevention of Domestic Violence</t>
  </si>
  <si>
    <t>FY 2023, April YTD FY 2024</t>
  </si>
  <si>
    <t>April YTD 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</si>
</sst>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2" fillId="0" borderId="0"/>
  </cellStyleXfs>
  <cellXfs count="40">
    <xf numFmtId="0" fontId="0" fillId="0" borderId="0" xfId="0"/>
    <xf numFmtId="0" fontId="3" fillId="0" borderId="0" xfId="1" applyFont="1"/>
    <xf numFmtId="0" fontId="5" fillId="0" borderId="0" xfId="1" applyFont="1"/>
    <xf numFmtId="0" fontId="5" fillId="0" borderId="0" xfId="1" quotePrefix="1" applyFont="1"/>
    <xf numFmtId="6" fontId="5" fillId="0" borderId="0" xfId="1" applyNumberFormat="1" applyFont="1"/>
    <xf numFmtId="3" fontId="5" fillId="0" borderId="0" xfId="1" applyNumberFormat="1" applyFont="1"/>
    <xf numFmtId="0" fontId="5" fillId="0" borderId="2" xfId="3" applyFont="1" applyBorder="1" applyAlignment="1">
      <alignment horizontal="left" indent="1"/>
    </xf>
    <xf numFmtId="0" fontId="8" fillId="0" borderId="5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6" fillId="0" borderId="6" xfId="0" applyFont="1" applyBorder="1"/>
    <xf numFmtId="14" fontId="6" fillId="0" borderId="6" xfId="0" applyNumberFormat="1" applyFont="1" applyBorder="1" applyAlignment="1">
      <alignment horizontal="center"/>
    </xf>
    <xf numFmtId="0" fontId="11" fillId="0" borderId="0" xfId="6" applyFont="1"/>
    <xf numFmtId="164" fontId="4" fillId="0" borderId="0" xfId="0" applyNumberFormat="1" applyFont="1"/>
    <xf numFmtId="164" fontId="4" fillId="0" borderId="0" xfId="4" applyNumberFormat="1" applyFont="1"/>
    <xf numFmtId="0" fontId="6" fillId="0" borderId="0" xfId="0" applyFont="1" applyAlignment="1">
      <alignment horizontal="right"/>
    </xf>
    <xf numFmtId="164" fontId="6" fillId="0" borderId="7" xfId="5" applyNumberFormat="1" applyFont="1" applyBorder="1"/>
    <xf numFmtId="0" fontId="4" fillId="0" borderId="0" xfId="7" applyFont="1"/>
    <xf numFmtId="14" fontId="6" fillId="0" borderId="0" xfId="7" applyNumberFormat="1" applyFont="1" applyAlignment="1">
      <alignment horizontal="left"/>
    </xf>
    <xf numFmtId="0" fontId="3" fillId="0" borderId="1" xfId="7" applyFont="1" applyBorder="1" applyAlignment="1">
      <alignment horizontal="left"/>
    </xf>
    <xf numFmtId="0" fontId="3" fillId="0" borderId="1" xfId="7" applyFont="1" applyBorder="1" applyAlignment="1">
      <alignment horizontal="center"/>
    </xf>
    <xf numFmtId="0" fontId="5" fillId="0" borderId="2" xfId="7" applyFont="1" applyBorder="1" applyAlignment="1">
      <alignment horizontal="left"/>
    </xf>
    <xf numFmtId="164" fontId="4" fillId="0" borderId="3" xfId="7" applyNumberFormat="1" applyFont="1" applyBorder="1" applyAlignment="1">
      <alignment horizontal="right"/>
    </xf>
    <xf numFmtId="3" fontId="4" fillId="0" borderId="2" xfId="7" applyNumberFormat="1" applyFont="1" applyBorder="1"/>
    <xf numFmtId="164" fontId="4" fillId="0" borderId="2" xfId="7" applyNumberFormat="1" applyFont="1" applyBorder="1" applyAlignment="1">
      <alignment horizontal="right"/>
    </xf>
    <xf numFmtId="0" fontId="5" fillId="0" borderId="2" xfId="7" applyFont="1" applyBorder="1" applyAlignment="1">
      <alignment horizontal="left" indent="1"/>
    </xf>
    <xf numFmtId="0" fontId="2" fillId="0" borderId="0" xfId="1"/>
    <xf numFmtId="0" fontId="3" fillId="0" borderId="2" xfId="7" applyFont="1" applyBorder="1" applyAlignment="1">
      <alignment horizontal="left" indent="1"/>
    </xf>
    <xf numFmtId="3" fontId="3" fillId="0" borderId="2" xfId="7" applyNumberFormat="1" applyFont="1" applyBorder="1"/>
    <xf numFmtId="0" fontId="4" fillId="0" borderId="2" xfId="7" applyFont="1" applyBorder="1"/>
    <xf numFmtId="164" fontId="4" fillId="0" borderId="2" xfId="7" applyNumberFormat="1" applyFont="1" applyBorder="1"/>
    <xf numFmtId="0" fontId="3" fillId="0" borderId="4" xfId="7" applyFont="1" applyBorder="1" applyAlignment="1">
      <alignment horizontal="left" indent="1"/>
    </xf>
    <xf numFmtId="164" fontId="3" fillId="0" borderId="4" xfId="7" applyNumberFormat="1" applyFont="1" applyBorder="1"/>
    <xf numFmtId="0" fontId="5" fillId="0" borderId="0" xfId="7" quotePrefix="1" applyFont="1"/>
    <xf numFmtId="3" fontId="12" fillId="0" borderId="0" xfId="8" applyNumberFormat="1"/>
    <xf numFmtId="0" fontId="12" fillId="0" borderId="0" xfId="8"/>
    <xf numFmtId="0" fontId="11" fillId="0" borderId="0" xfId="6" applyFont="1" applyFill="1"/>
    <xf numFmtId="164" fontId="4" fillId="0" borderId="0" xfId="4" applyNumberFormat="1" applyFont="1" applyFill="1"/>
    <xf numFmtId="0" fontId="6" fillId="0" borderId="0" xfId="0" applyFont="1" applyAlignment="1">
      <alignment horizontal="center"/>
    </xf>
  </cellXfs>
  <cellStyles count="9">
    <cellStyle name="Comma" xfId="4" builtinId="3"/>
    <cellStyle name="Currency" xfId="5" builtinId="4"/>
    <cellStyle name="Hyperlink" xfId="6" builtinId="8"/>
    <cellStyle name="Normal" xfId="0" builtinId="0"/>
    <cellStyle name="Normal 2" xfId="2" xr:uid="{A52B54B3-5DFD-4CA8-B5E3-5936CC71B8D3}"/>
    <cellStyle name="Normal 2 2" xfId="1" xr:uid="{8C120B35-8359-4280-90BB-EC5D06C876A1}"/>
    <cellStyle name="Normal 2 3" xfId="7" xr:uid="{D2BA1B2A-83C3-4F5F-A9F7-EB87F818141B}"/>
    <cellStyle name="Normal 3" xfId="3" xr:uid="{4424C5CB-42E3-4E13-9E01-4B30913BF354}"/>
    <cellStyle name="Normal 4" xfId="8" xr:uid="{08C1C82E-00AF-4BBF-AEDA-575B97DCAD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hasemi\Desktop\work\immigration\Asylum%20Seeker%20Spending%20Report%20_%20Office%20of%20the%20New%20York%20State%20Comptroller_files\April%2024\aser-April.xlsx" TargetMode="External"/><Relationship Id="rId1" Type="http://schemas.openxmlformats.org/officeDocument/2006/relationships/externalLinkPath" Target="/Users/sghasemi/Desktop/work/immigration/Asylum%20Seeker%20Spending%20Report%20_%20Office%20of%20the%20New%20York%20State%20Comptroller_files/April%2024/aser-Ap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"/>
      <sheetName val="CityData"/>
      <sheetName val="Sheet5"/>
    </sheetNames>
    <sheetDataSet>
      <sheetData sheetId="0"/>
      <sheetData sheetId="1"/>
      <sheetData sheetId="2">
        <row r="4">
          <cell r="A4" t="str">
            <v>Row Labels</v>
          </cell>
          <cell r="B4" t="str">
            <v>Sum of Total Expense</v>
          </cell>
        </row>
        <row r="5">
          <cell r="A5" t="str">
            <v>NYC Health + Hospitals</v>
          </cell>
          <cell r="B5">
            <v>1187216243.25</v>
          </cell>
        </row>
        <row r="6">
          <cell r="A6" t="str">
            <v>Department of Homeless Services/Department of Social Services</v>
          </cell>
          <cell r="B6">
            <v>725580331.37</v>
          </cell>
        </row>
        <row r="7">
          <cell r="A7" t="str">
            <v>Department of Citywide Administrative Services</v>
          </cell>
          <cell r="B7">
            <v>200187424.38000005</v>
          </cell>
        </row>
        <row r="8">
          <cell r="A8" t="str">
            <v>Department of Housing Preservation and Development</v>
          </cell>
          <cell r="B8">
            <v>188892122.26999998</v>
          </cell>
        </row>
        <row r="9">
          <cell r="A9" t="str">
            <v>New York City Emergency Management</v>
          </cell>
          <cell r="B9">
            <v>72499324.75999999</v>
          </cell>
        </row>
        <row r="10">
          <cell r="A10" t="str">
            <v>Office of Technology and Innovation</v>
          </cell>
          <cell r="B10">
            <v>55982010.090000004</v>
          </cell>
        </row>
        <row r="11">
          <cell r="A11" t="str">
            <v>New York City Law Department</v>
          </cell>
          <cell r="B11">
            <v>21878923.690000001</v>
          </cell>
        </row>
        <row r="12">
          <cell r="A12" t="str">
            <v>Department of Environmental Protection</v>
          </cell>
          <cell r="B12">
            <v>6735088.8399999999</v>
          </cell>
        </row>
        <row r="13">
          <cell r="A13" t="str">
            <v>Department of Health and Mental Hygiene</v>
          </cell>
          <cell r="B13">
            <v>4002647.15</v>
          </cell>
        </row>
        <row r="14">
          <cell r="A14" t="str">
            <v>Department of Parks &amp; Recreation</v>
          </cell>
          <cell r="B14">
            <v>1688493.42</v>
          </cell>
        </row>
        <row r="15">
          <cell r="A15" t="str">
            <v>Administration for Children's Services</v>
          </cell>
          <cell r="B15">
            <v>1195517.0900000001</v>
          </cell>
        </row>
        <row r="16">
          <cell r="A16" t="str">
            <v>Department of Youth &amp; Community Development</v>
          </cell>
          <cell r="B16">
            <v>1050985.6600000001</v>
          </cell>
        </row>
        <row r="17">
          <cell r="A17" t="str">
            <v>Department of Investigation</v>
          </cell>
          <cell r="B17">
            <v>958134.25</v>
          </cell>
        </row>
        <row r="18">
          <cell r="A18" t="str">
            <v>Department of Design and Construction</v>
          </cell>
          <cell r="B18">
            <v>708369.10000000009</v>
          </cell>
        </row>
        <row r="19">
          <cell r="A19" t="str">
            <v>New York City Fire Department</v>
          </cell>
          <cell r="B19">
            <v>454359.06000000006</v>
          </cell>
        </row>
        <row r="20">
          <cell r="A20" t="str">
            <v>Department of Education</v>
          </cell>
          <cell r="B20">
            <v>362939.18000000005</v>
          </cell>
        </row>
        <row r="21">
          <cell r="A21" t="str">
            <v>Department of Buildings</v>
          </cell>
          <cell r="B21">
            <v>270394.48000000004</v>
          </cell>
        </row>
        <row r="22">
          <cell r="A22" t="str">
            <v>Taxi &amp; Limousine Commission</v>
          </cell>
          <cell r="B22">
            <v>203639.94</v>
          </cell>
        </row>
        <row r="23">
          <cell r="A23" t="str">
            <v>Department of Finance</v>
          </cell>
          <cell r="B23">
            <v>198608.31999999998</v>
          </cell>
        </row>
        <row r="24">
          <cell r="A24" t="str">
            <v>Department for the Aging</v>
          </cell>
          <cell r="B24">
            <v>138659.85</v>
          </cell>
        </row>
        <row r="25">
          <cell r="A25" t="str">
            <v>Office of Payroll Administration</v>
          </cell>
          <cell r="B25">
            <v>82458.820000000007</v>
          </cell>
        </row>
        <row r="26">
          <cell r="A26" t="str">
            <v>Office of Administrative Trials and Hearings</v>
          </cell>
          <cell r="B26">
            <v>17760.98</v>
          </cell>
        </row>
        <row r="27">
          <cell r="A27" t="str">
            <v>Department of Probation</v>
          </cell>
          <cell r="B27">
            <v>17124.95</v>
          </cell>
        </row>
        <row r="28">
          <cell r="A28" t="str">
            <v>Financial Information Services Agency</v>
          </cell>
          <cell r="B28">
            <v>6443.55</v>
          </cell>
        </row>
        <row r="29">
          <cell r="A29" t="str">
            <v>Department of Transportation</v>
          </cell>
          <cell r="B29">
            <v>1053.74</v>
          </cell>
        </row>
        <row r="30">
          <cell r="A30" t="str">
            <v>Department of Small Business Services</v>
          </cell>
          <cell r="B30">
            <v>17.23</v>
          </cell>
        </row>
        <row r="31">
          <cell r="A31" t="str">
            <v>Mayoralty</v>
          </cell>
          <cell r="B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4D337-B4BB-447E-B782-DF292E9BBAD5}">
  <dimension ref="A1:N31"/>
  <sheetViews>
    <sheetView topLeftCell="E4" workbookViewId="0">
      <selection activeCell="M30" sqref="M30:N30"/>
    </sheetView>
  </sheetViews>
  <sheetFormatPr defaultRowHeight="14.4" x14ac:dyDescent="0.3"/>
  <cols>
    <col min="1" max="1" width="57.21875" customWidth="1"/>
    <col min="2" max="2" width="20.5546875" bestFit="1" customWidth="1"/>
    <col min="3" max="3" width="34.77734375" customWidth="1"/>
    <col min="4" max="10" width="17.77734375" customWidth="1"/>
    <col min="11" max="11" width="16" customWidth="1"/>
    <col min="12" max="14" width="16.5546875" customWidth="1"/>
  </cols>
  <sheetData>
    <row r="1" spans="1:14" ht="25.2" thickBot="1" x14ac:dyDescent="0.45">
      <c r="A1" s="7" t="s">
        <v>31</v>
      </c>
    </row>
    <row r="2" spans="1:14" ht="16.2" thickTop="1" x14ac:dyDescent="0.3">
      <c r="A2" s="8" t="s">
        <v>32</v>
      </c>
    </row>
    <row r="3" spans="1:14" ht="15.6" x14ac:dyDescent="0.3">
      <c r="A3" s="8" t="s">
        <v>33</v>
      </c>
    </row>
    <row r="4" spans="1:14" ht="15.6" x14ac:dyDescent="0.3">
      <c r="A4" s="8" t="s">
        <v>34</v>
      </c>
    </row>
    <row r="5" spans="1:14" s="9" customFormat="1" ht="15.6" x14ac:dyDescent="0.3">
      <c r="A5" s="8" t="s">
        <v>35</v>
      </c>
    </row>
    <row r="6" spans="1:14" s="9" customFormat="1" ht="15.6" x14ac:dyDescent="0.3">
      <c r="A6" s="8"/>
    </row>
    <row r="7" spans="1:14" s="10" customFormat="1" ht="13.8" x14ac:dyDescent="0.25">
      <c r="D7" s="39" t="s">
        <v>36</v>
      </c>
      <c r="E7" s="39"/>
      <c r="F7" s="39"/>
      <c r="G7" s="39"/>
      <c r="H7" s="39"/>
      <c r="I7" s="39"/>
    </row>
    <row r="8" spans="1:14" s="10" customFormat="1" ht="13.8" x14ac:dyDescent="0.25">
      <c r="A8" s="11" t="s">
        <v>37</v>
      </c>
      <c r="B8" s="11" t="s">
        <v>38</v>
      </c>
      <c r="C8" s="11" t="s">
        <v>39</v>
      </c>
      <c r="D8" s="12">
        <v>45107</v>
      </c>
      <c r="E8" s="12">
        <v>45138</v>
      </c>
      <c r="F8" s="12">
        <v>45168</v>
      </c>
      <c r="G8" s="12">
        <v>45199</v>
      </c>
      <c r="H8" s="12">
        <v>45230</v>
      </c>
      <c r="I8" s="12">
        <v>45260</v>
      </c>
      <c r="J8" s="12">
        <v>45291</v>
      </c>
      <c r="K8" s="12">
        <v>45322</v>
      </c>
      <c r="L8" s="12">
        <v>45351</v>
      </c>
      <c r="M8" s="12">
        <v>45382</v>
      </c>
      <c r="N8" s="12">
        <v>45412</v>
      </c>
    </row>
    <row r="9" spans="1:14" s="10" customFormat="1" ht="13.8" x14ac:dyDescent="0.25">
      <c r="A9" s="10" t="s">
        <v>40</v>
      </c>
      <c r="B9" s="13" t="s">
        <v>41</v>
      </c>
      <c r="C9" s="10" t="s">
        <v>42</v>
      </c>
      <c r="D9" s="14">
        <v>0</v>
      </c>
      <c r="E9" s="15">
        <v>250000000</v>
      </c>
      <c r="F9" s="15">
        <v>250000000</v>
      </c>
      <c r="G9" s="15">
        <v>250000000</v>
      </c>
      <c r="H9" s="15">
        <v>250000000</v>
      </c>
      <c r="I9" s="15">
        <v>250000000</v>
      </c>
      <c r="J9" s="15">
        <v>250000000</v>
      </c>
      <c r="K9" s="15">
        <v>500000000</v>
      </c>
      <c r="L9" s="15">
        <v>500000000</v>
      </c>
      <c r="M9" s="15">
        <v>500000000</v>
      </c>
      <c r="N9" s="15">
        <v>500000000</v>
      </c>
    </row>
    <row r="10" spans="1:14" s="10" customFormat="1" ht="13.8" x14ac:dyDescent="0.25">
      <c r="A10" s="10" t="s">
        <v>40</v>
      </c>
      <c r="B10" s="13" t="s">
        <v>41</v>
      </c>
      <c r="C10" s="10" t="s">
        <v>43</v>
      </c>
      <c r="D10" s="14">
        <v>0</v>
      </c>
      <c r="E10" s="15">
        <v>6412495</v>
      </c>
      <c r="F10" s="15">
        <v>6412495</v>
      </c>
      <c r="G10" s="15">
        <v>6412495</v>
      </c>
      <c r="H10" s="15">
        <v>6414435.6699999999</v>
      </c>
      <c r="I10" s="15">
        <v>6423810.7000000002</v>
      </c>
      <c r="J10" s="15">
        <v>6436442.3700000001</v>
      </c>
      <c r="K10" s="15">
        <v>6453621.8499999996</v>
      </c>
      <c r="L10" s="15">
        <v>6453621.8500000006</v>
      </c>
      <c r="M10" s="15">
        <v>8063465.7400000002</v>
      </c>
      <c r="N10" s="15">
        <v>9493336.1799999997</v>
      </c>
    </row>
    <row r="11" spans="1:14" s="10" customFormat="1" ht="13.8" x14ac:dyDescent="0.25">
      <c r="A11" s="10" t="s">
        <v>44</v>
      </c>
      <c r="B11" s="13" t="s">
        <v>41</v>
      </c>
      <c r="C11" s="10" t="s">
        <v>45</v>
      </c>
      <c r="D11" s="14">
        <v>0</v>
      </c>
      <c r="E11" s="14">
        <v>0</v>
      </c>
      <c r="F11" s="14">
        <v>0</v>
      </c>
      <c r="G11" s="14">
        <v>0</v>
      </c>
      <c r="H11" s="15">
        <v>2500000</v>
      </c>
      <c r="I11" s="15">
        <v>3000000</v>
      </c>
      <c r="J11" s="15">
        <v>3500000</v>
      </c>
      <c r="K11" s="15">
        <v>4000000</v>
      </c>
      <c r="L11" s="15">
        <v>4500000</v>
      </c>
      <c r="M11" s="15">
        <v>5000000</v>
      </c>
      <c r="N11" s="15">
        <v>5500000</v>
      </c>
    </row>
    <row r="12" spans="1:14" s="10" customFormat="1" ht="13.8" x14ac:dyDescent="0.25">
      <c r="A12" s="13" t="s">
        <v>44</v>
      </c>
      <c r="B12" s="13" t="s">
        <v>41</v>
      </c>
      <c r="C12" s="10" t="s">
        <v>42</v>
      </c>
      <c r="D12" s="14">
        <v>0</v>
      </c>
      <c r="E12" s="14">
        <v>0</v>
      </c>
      <c r="F12" s="14">
        <v>0</v>
      </c>
      <c r="G12" s="14">
        <v>0</v>
      </c>
      <c r="H12" s="15">
        <v>5201250</v>
      </c>
      <c r="I12" s="15">
        <v>6935000</v>
      </c>
      <c r="J12" s="15">
        <v>8668750</v>
      </c>
      <c r="K12" s="15">
        <v>10402500</v>
      </c>
      <c r="L12" s="15">
        <v>12136250</v>
      </c>
      <c r="M12" s="15">
        <v>13870000</v>
      </c>
      <c r="N12" s="15">
        <v>15603750</v>
      </c>
    </row>
    <row r="13" spans="1:14" s="10" customFormat="1" ht="13.8" x14ac:dyDescent="0.25">
      <c r="A13" s="10" t="s">
        <v>44</v>
      </c>
      <c r="B13" s="13" t="s">
        <v>46</v>
      </c>
      <c r="C13" s="10" t="s">
        <v>45</v>
      </c>
      <c r="D13" s="14">
        <v>0</v>
      </c>
      <c r="E13" s="15">
        <v>626000</v>
      </c>
      <c r="F13" s="15">
        <v>629883.04</v>
      </c>
      <c r="G13" s="15">
        <v>1780568.45</v>
      </c>
      <c r="H13" s="15">
        <v>2356453.39</v>
      </c>
      <c r="I13" s="15">
        <v>3498985.22</v>
      </c>
      <c r="J13" s="15">
        <v>3523985.22</v>
      </c>
      <c r="K13" s="15">
        <v>3527429.35</v>
      </c>
      <c r="L13" s="15">
        <v>4765939.91</v>
      </c>
      <c r="M13" s="15">
        <v>5285391.16</v>
      </c>
      <c r="N13" s="15">
        <v>5809424.3700000001</v>
      </c>
    </row>
    <row r="14" spans="1:14" s="10" customFormat="1" ht="13.8" x14ac:dyDescent="0.25">
      <c r="A14" s="10" t="s">
        <v>44</v>
      </c>
      <c r="B14" s="13" t="s">
        <v>46</v>
      </c>
      <c r="C14" s="10" t="s">
        <v>63</v>
      </c>
      <c r="D14" s="14"/>
      <c r="E14" s="15"/>
      <c r="F14" s="15"/>
      <c r="G14" s="15"/>
      <c r="H14" s="15"/>
      <c r="I14" s="15"/>
      <c r="J14" s="15"/>
      <c r="K14" s="15"/>
      <c r="L14" s="15"/>
      <c r="M14" s="15">
        <v>16593.57</v>
      </c>
      <c r="N14" s="15">
        <v>16593.57</v>
      </c>
    </row>
    <row r="15" spans="1:14" s="10" customFormat="1" ht="13.8" x14ac:dyDescent="0.25">
      <c r="A15" s="13" t="s">
        <v>44</v>
      </c>
      <c r="B15" s="13" t="s">
        <v>46</v>
      </c>
      <c r="C15" s="10" t="s">
        <v>47</v>
      </c>
      <c r="D15" s="14">
        <v>2405.0500000000002</v>
      </c>
      <c r="E15" s="15">
        <v>2405.0500000000002</v>
      </c>
      <c r="F15" s="15">
        <v>2405.0500000000002</v>
      </c>
      <c r="G15" s="15">
        <v>2405.0500000000002</v>
      </c>
      <c r="H15" s="15">
        <v>2405.0500000000002</v>
      </c>
      <c r="I15" s="15">
        <v>2405.0500000000002</v>
      </c>
      <c r="J15" s="15">
        <v>2405.0500000000002</v>
      </c>
      <c r="K15" s="15">
        <v>2405.0500000000002</v>
      </c>
      <c r="L15" s="15">
        <v>2405.0500000000002</v>
      </c>
      <c r="M15" s="15">
        <v>2405.0500000000002</v>
      </c>
      <c r="N15" s="15">
        <v>2405.0500000000002</v>
      </c>
    </row>
    <row r="16" spans="1:14" s="10" customFormat="1" ht="13.8" x14ac:dyDescent="0.25">
      <c r="A16" s="13" t="s">
        <v>48</v>
      </c>
      <c r="B16" s="13" t="s">
        <v>46</v>
      </c>
      <c r="C16" s="10" t="s">
        <v>42</v>
      </c>
      <c r="D16" s="14">
        <v>32304.78</v>
      </c>
      <c r="E16" s="15">
        <v>32675.51</v>
      </c>
      <c r="F16" s="15">
        <v>32675.51</v>
      </c>
      <c r="G16" s="15">
        <v>61231.88</v>
      </c>
      <c r="H16" s="15">
        <v>68624.28</v>
      </c>
      <c r="I16" s="15">
        <v>65734.03</v>
      </c>
      <c r="J16" s="15">
        <v>69034.039999999994</v>
      </c>
      <c r="K16" s="15">
        <v>71810.31</v>
      </c>
      <c r="L16" s="15">
        <v>74531.61</v>
      </c>
      <c r="M16" s="15">
        <v>76306.100000000006</v>
      </c>
      <c r="N16" s="15">
        <v>78322.63</v>
      </c>
    </row>
    <row r="17" spans="1:14" s="10" customFormat="1" ht="13.8" x14ac:dyDescent="0.25">
      <c r="A17" s="13" t="s">
        <v>48</v>
      </c>
      <c r="B17" s="13" t="s">
        <v>49</v>
      </c>
      <c r="C17" s="10" t="s">
        <v>42</v>
      </c>
      <c r="D17" s="14">
        <v>0</v>
      </c>
      <c r="E17" s="15">
        <v>98739.57</v>
      </c>
      <c r="F17" s="15">
        <v>98739.57</v>
      </c>
      <c r="G17" s="15">
        <v>511607.52</v>
      </c>
      <c r="H17" s="15">
        <v>511607.52</v>
      </c>
      <c r="I17" s="15">
        <v>601607.52</v>
      </c>
      <c r="J17" s="15">
        <v>601607.52</v>
      </c>
      <c r="K17" s="15">
        <v>700227.89</v>
      </c>
      <c r="L17" s="15">
        <v>700227.89</v>
      </c>
      <c r="M17" s="15">
        <v>700227.89</v>
      </c>
      <c r="N17" s="15">
        <v>700227.89</v>
      </c>
    </row>
    <row r="18" spans="1:14" s="10" customFormat="1" ht="13.8" x14ac:dyDescent="0.25">
      <c r="A18" s="13" t="s">
        <v>48</v>
      </c>
      <c r="B18" s="13" t="s">
        <v>49</v>
      </c>
      <c r="C18" s="10" t="s">
        <v>45</v>
      </c>
      <c r="D18" s="14">
        <v>0</v>
      </c>
      <c r="E18" s="15">
        <v>0</v>
      </c>
      <c r="F18" s="15">
        <v>0</v>
      </c>
      <c r="G18" s="15">
        <v>80392</v>
      </c>
      <c r="H18" s="15">
        <v>110854</v>
      </c>
      <c r="I18" s="15">
        <v>123509</v>
      </c>
      <c r="J18" s="15">
        <v>123509</v>
      </c>
      <c r="K18" s="15">
        <v>264327.90999999997</v>
      </c>
      <c r="L18" s="15">
        <v>267269.90999999997</v>
      </c>
      <c r="M18" s="15">
        <v>270788.90999999997</v>
      </c>
      <c r="N18" s="15">
        <v>270788.90999999997</v>
      </c>
    </row>
    <row r="19" spans="1:14" s="10" customFormat="1" ht="13.8" x14ac:dyDescent="0.25">
      <c r="A19" s="13" t="s">
        <v>50</v>
      </c>
      <c r="B19" s="13" t="s">
        <v>51</v>
      </c>
      <c r="C19" s="10" t="s">
        <v>52</v>
      </c>
      <c r="D19" s="14">
        <v>4243867.78</v>
      </c>
      <c r="E19" s="15">
        <v>22087873.16</v>
      </c>
      <c r="F19" s="15">
        <v>35008840.890000001</v>
      </c>
      <c r="G19" s="15">
        <v>45601739.530000001</v>
      </c>
      <c r="H19" s="15">
        <v>57247223.100000001</v>
      </c>
      <c r="I19" s="15">
        <v>68507472.310000002</v>
      </c>
      <c r="J19" s="15">
        <v>81095269.049999997</v>
      </c>
      <c r="K19" s="15">
        <v>101363962.55</v>
      </c>
      <c r="L19" s="15">
        <v>114795915.88</v>
      </c>
      <c r="M19" s="15">
        <v>128537673.14</v>
      </c>
      <c r="N19" s="15">
        <v>142706518.13999999</v>
      </c>
    </row>
    <row r="20" spans="1:14" s="10" customFormat="1" ht="13.8" x14ac:dyDescent="0.25">
      <c r="A20" s="13" t="s">
        <v>50</v>
      </c>
      <c r="B20" s="13" t="s">
        <v>46</v>
      </c>
      <c r="C20" s="10" t="s">
        <v>52</v>
      </c>
      <c r="D20" s="14">
        <v>1353920.35</v>
      </c>
      <c r="E20" s="15">
        <v>5538596.8799999999</v>
      </c>
      <c r="F20" s="15">
        <v>10452366.880000001</v>
      </c>
      <c r="G20" s="15">
        <v>11737733.699999999</v>
      </c>
      <c r="H20" s="15">
        <v>14441111.07</v>
      </c>
      <c r="I20" s="15">
        <v>17931792.469999999</v>
      </c>
      <c r="J20" s="15">
        <v>21719770.539999999</v>
      </c>
      <c r="K20" s="15">
        <v>25231101.25</v>
      </c>
      <c r="L20" s="15">
        <v>29621830.609999999</v>
      </c>
      <c r="M20" s="15">
        <v>34946795.25</v>
      </c>
      <c r="N20" s="15">
        <v>38690289.729999997</v>
      </c>
    </row>
    <row r="21" spans="1:14" s="10" customFormat="1" ht="13.8" x14ac:dyDescent="0.25">
      <c r="A21" s="13" t="s">
        <v>53</v>
      </c>
      <c r="B21" s="13" t="s">
        <v>41</v>
      </c>
      <c r="C21" s="10" t="s">
        <v>54</v>
      </c>
      <c r="D21" s="14">
        <v>0</v>
      </c>
      <c r="E21" s="15">
        <v>0</v>
      </c>
      <c r="F21" s="15">
        <v>0</v>
      </c>
      <c r="G21" s="15">
        <v>0</v>
      </c>
      <c r="H21" s="15">
        <v>0</v>
      </c>
      <c r="I21" s="15">
        <v>10000000</v>
      </c>
      <c r="J21" s="15">
        <v>10000000</v>
      </c>
      <c r="K21" s="15">
        <v>10000000</v>
      </c>
      <c r="L21" s="15">
        <v>15750000</v>
      </c>
      <c r="M21" s="15">
        <v>15750000</v>
      </c>
      <c r="N21" s="15">
        <v>15750000</v>
      </c>
    </row>
    <row r="22" spans="1:14" s="10" customFormat="1" ht="13.8" x14ac:dyDescent="0.25">
      <c r="A22" s="13" t="s">
        <v>53</v>
      </c>
      <c r="B22" s="13" t="s">
        <v>46</v>
      </c>
      <c r="C22" s="10" t="s">
        <v>55</v>
      </c>
      <c r="D22" s="14">
        <v>0</v>
      </c>
      <c r="E22" s="15">
        <v>0</v>
      </c>
      <c r="F22" s="15">
        <v>0</v>
      </c>
      <c r="G22" s="15">
        <v>0</v>
      </c>
      <c r="H22" s="15">
        <v>0</v>
      </c>
      <c r="I22" s="15">
        <v>473.28</v>
      </c>
      <c r="J22" s="15">
        <v>473.28</v>
      </c>
      <c r="K22" s="15">
        <v>473.28</v>
      </c>
      <c r="L22" s="15">
        <v>473.28</v>
      </c>
      <c r="M22" s="15">
        <v>473.28</v>
      </c>
      <c r="N22" s="15">
        <v>473.28</v>
      </c>
    </row>
    <row r="23" spans="1:14" s="10" customFormat="1" ht="13.8" x14ac:dyDescent="0.25">
      <c r="A23" s="13" t="s">
        <v>56</v>
      </c>
      <c r="B23" s="13" t="s">
        <v>46</v>
      </c>
      <c r="C23" s="10" t="s">
        <v>52</v>
      </c>
      <c r="D23" s="14">
        <v>2422</v>
      </c>
      <c r="E23" s="15">
        <v>6271</v>
      </c>
      <c r="F23" s="15">
        <v>7766</v>
      </c>
      <c r="G23" s="15">
        <v>7766</v>
      </c>
      <c r="H23" s="15">
        <v>8666</v>
      </c>
      <c r="I23" s="15">
        <v>8666</v>
      </c>
      <c r="J23" s="15">
        <v>8666</v>
      </c>
      <c r="K23" s="15">
        <v>8666</v>
      </c>
      <c r="L23" s="15">
        <v>8666</v>
      </c>
      <c r="M23" s="15">
        <v>11480</v>
      </c>
      <c r="N23" s="15">
        <v>11480</v>
      </c>
    </row>
    <row r="24" spans="1:14" s="10" customFormat="1" ht="13.8" x14ac:dyDescent="0.25">
      <c r="A24" s="13" t="s">
        <v>60</v>
      </c>
      <c r="B24" s="13" t="s">
        <v>41</v>
      </c>
      <c r="C24" s="10" t="s">
        <v>61</v>
      </c>
      <c r="D24" s="14"/>
      <c r="E24" s="15"/>
      <c r="F24" s="15"/>
      <c r="G24" s="15"/>
      <c r="H24" s="15"/>
      <c r="I24" s="15"/>
      <c r="J24" s="15"/>
      <c r="K24" s="15"/>
      <c r="L24" s="15">
        <v>55736.66</v>
      </c>
      <c r="M24" s="15">
        <v>214594.21</v>
      </c>
      <c r="N24" s="15">
        <v>238015.17</v>
      </c>
    </row>
    <row r="25" spans="1:14" s="10" customFormat="1" ht="13.8" x14ac:dyDescent="0.25">
      <c r="A25" s="13" t="s">
        <v>62</v>
      </c>
      <c r="B25" s="13" t="s">
        <v>46</v>
      </c>
      <c r="C25" s="10" t="s">
        <v>45</v>
      </c>
      <c r="D25" s="14"/>
      <c r="E25" s="15"/>
      <c r="F25" s="15"/>
      <c r="G25" s="15"/>
      <c r="H25" s="15"/>
      <c r="I25" s="15"/>
      <c r="J25" s="15"/>
      <c r="K25" s="15"/>
      <c r="L25" s="15">
        <v>54761.66</v>
      </c>
      <c r="M25" s="15">
        <v>160712.69</v>
      </c>
      <c r="N25" s="15">
        <v>160712.69</v>
      </c>
    </row>
    <row r="26" spans="1:14" s="10" customFormat="1" ht="13.8" x14ac:dyDescent="0.25">
      <c r="A26" s="37" t="s">
        <v>62</v>
      </c>
      <c r="B26" s="37" t="s">
        <v>46</v>
      </c>
      <c r="C26" s="10" t="s">
        <v>63</v>
      </c>
      <c r="D26" s="14"/>
      <c r="E26" s="38"/>
      <c r="F26" s="38"/>
      <c r="G26" s="38"/>
      <c r="H26" s="38"/>
      <c r="I26" s="38"/>
      <c r="J26" s="38"/>
      <c r="K26" s="38"/>
      <c r="L26" s="38">
        <v>45873.79</v>
      </c>
      <c r="M26" s="38">
        <v>108236.81</v>
      </c>
      <c r="N26" s="38">
        <v>108236.81</v>
      </c>
    </row>
    <row r="27" spans="1:14" s="10" customFormat="1" ht="13.8" x14ac:dyDescent="0.25">
      <c r="A27" s="10" t="s">
        <v>64</v>
      </c>
      <c r="B27" s="13" t="s">
        <v>46</v>
      </c>
      <c r="C27" s="10" t="s">
        <v>52</v>
      </c>
      <c r="D27" s="14"/>
      <c r="E27" s="15"/>
      <c r="F27" s="15"/>
      <c r="G27" s="15"/>
      <c r="H27" s="15"/>
      <c r="I27" s="15"/>
      <c r="J27" s="15"/>
      <c r="K27" s="15"/>
      <c r="L27" s="15"/>
      <c r="M27" s="15">
        <v>2812.16</v>
      </c>
      <c r="N27" s="15">
        <v>2812.16</v>
      </c>
    </row>
    <row r="28" spans="1:14" s="10" customFormat="1" ht="13.8" x14ac:dyDescent="0.25">
      <c r="A28" s="13"/>
      <c r="B28" s="13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s="10" customFormat="1" ht="13.8" x14ac:dyDescent="0.25">
      <c r="D29" s="14"/>
      <c r="E29" s="15"/>
      <c r="F29" s="14"/>
      <c r="G29" s="14"/>
      <c r="H29" s="14"/>
      <c r="I29" s="14"/>
      <c r="J29" s="14"/>
      <c r="K29" s="14"/>
      <c r="L29" s="14"/>
      <c r="M29" s="14"/>
      <c r="N29" s="14"/>
    </row>
    <row r="30" spans="1:14" s="10" customFormat="1" thickBot="1" x14ac:dyDescent="0.3">
      <c r="A30" s="16" t="s">
        <v>57</v>
      </c>
      <c r="B30" s="16"/>
      <c r="C30" s="16"/>
      <c r="D30" s="17">
        <f t="shared" ref="D30:H30" si="0">SUM(D9:D23)</f>
        <v>5634919.9600000009</v>
      </c>
      <c r="E30" s="17">
        <f t="shared" si="0"/>
        <v>284805056.17000002</v>
      </c>
      <c r="F30" s="17">
        <f t="shared" si="0"/>
        <v>302645171.94</v>
      </c>
      <c r="G30" s="17">
        <f t="shared" si="0"/>
        <v>316195939.13</v>
      </c>
      <c r="H30" s="17">
        <f t="shared" si="0"/>
        <v>338862630.07999998</v>
      </c>
      <c r="I30" s="17">
        <f>SUM(I9:I23)</f>
        <v>367099455.57999992</v>
      </c>
      <c r="J30" s="17">
        <f t="shared" ref="J30:K30" si="1">SUM(J9:J23)</f>
        <v>385749912.07000005</v>
      </c>
      <c r="K30" s="17">
        <f t="shared" si="1"/>
        <v>662026525.44000006</v>
      </c>
      <c r="L30" s="17">
        <f>SUM(L9:L26)</f>
        <v>689233504.10000002</v>
      </c>
      <c r="M30" s="17">
        <f>SUM(M9:M27)</f>
        <v>713017955.96000004</v>
      </c>
      <c r="N30" s="17">
        <f>SUM(N9:N27)</f>
        <v>735143386.57999992</v>
      </c>
    </row>
    <row r="31" spans="1:14" ht="15" thickTop="1" x14ac:dyDescent="0.3"/>
  </sheetData>
  <mergeCells count="1">
    <mergeCell ref="D7:I7"/>
  </mergeCells>
  <hyperlinks>
    <hyperlink ref="A23" location="'DMN approp language'!A1" display="Division of Military and Naval Affairs" xr:uid="{350A27FD-B6DA-40F1-851F-A4CCD4EBD501}"/>
    <hyperlink ref="A18" location="'DOC approp language'!A1" display="Department of Corrections and Community Supervision" xr:uid="{14050369-B02B-45BC-966F-11946DE8A8D1}"/>
    <hyperlink ref="A20" location="'DMN approp language'!A1" display="Division of Military and Naval Affairs" xr:uid="{0BDA16A7-5D0B-4DED-B68F-F969C76F9DD6}"/>
    <hyperlink ref="A17" location="'DOC approp language'!A1" display="Department of Corrections and Community Supervision" xr:uid="{F2C4A4E1-16B8-45F5-A0A3-0A73ACF32212}"/>
    <hyperlink ref="A16" location="'OGS approp language'!A1" display="Office of General Services" xr:uid="{2E4DA798-C63E-4EDC-A8F2-EB219252C393}"/>
    <hyperlink ref="A15" location="'OGS approp language'!A1" display="Office of General Services" xr:uid="{6C421749-55C8-4BAA-A50D-508AA4022243}"/>
    <hyperlink ref="A19" location="'DOC approp language'!A1" display="Department of Corrections and Community Supervision" xr:uid="{39016581-C091-4BF1-8A91-AF39971A6BB1}"/>
    <hyperlink ref="A12" location="'OGS approp language'!A1" display="Office of General Services" xr:uid="{58319F93-261A-40A1-BF17-267FF7589B9E}"/>
    <hyperlink ref="A27" location="'PDV approp language'!A1" display="Office for the Prevention of Domestic Violence" xr:uid="{D5C4855B-4CB3-4F47-96F4-DC40D8495768}"/>
    <hyperlink ref="A14" location="'OGS approp language'!A1" display="Office of General Services" xr:uid="{CD9A91B6-ADA3-482F-A23B-507870AFA6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434B-F82E-4DFB-B0C4-C948059FBB7C}">
  <dimension ref="A1:K53"/>
  <sheetViews>
    <sheetView tabSelected="1" topLeftCell="A13" zoomScaleNormal="100" workbookViewId="0">
      <selection activeCell="D7" sqref="D7:D34"/>
    </sheetView>
  </sheetViews>
  <sheetFormatPr defaultColWidth="8.6640625" defaultRowHeight="13.8" x14ac:dyDescent="0.25"/>
  <cols>
    <col min="1" max="1" width="66" style="18" customWidth="1"/>
    <col min="2" max="2" width="19" style="18" customWidth="1"/>
    <col min="3" max="3" width="23.88671875" style="18" customWidth="1"/>
    <col min="4" max="4" width="19" style="18" customWidth="1"/>
    <col min="5" max="5" width="8.6640625" style="2"/>
    <col min="6" max="6" width="14" style="2" bestFit="1" customWidth="1"/>
    <col min="7" max="16384" width="8.6640625" style="2"/>
  </cols>
  <sheetData>
    <row r="1" spans="1:6" x14ac:dyDescent="0.25">
      <c r="A1" s="1" t="s">
        <v>0</v>
      </c>
    </row>
    <row r="2" spans="1:6" x14ac:dyDescent="0.25">
      <c r="A2" s="1" t="s">
        <v>65</v>
      </c>
    </row>
    <row r="3" spans="1:6" x14ac:dyDescent="0.25">
      <c r="A3" s="1" t="s">
        <v>1</v>
      </c>
    </row>
    <row r="4" spans="1:6" x14ac:dyDescent="0.25">
      <c r="A4" s="19">
        <v>45412</v>
      </c>
    </row>
    <row r="5" spans="1:6" ht="14.4" thickBot="1" x14ac:dyDescent="0.3">
      <c r="F5" s="3"/>
    </row>
    <row r="6" spans="1:6" ht="14.4" thickBot="1" x14ac:dyDescent="0.3">
      <c r="A6" s="20"/>
      <c r="B6" s="21" t="s">
        <v>2</v>
      </c>
      <c r="C6" s="21" t="s">
        <v>66</v>
      </c>
      <c r="D6" s="21" t="s">
        <v>3</v>
      </c>
    </row>
    <row r="7" spans="1:6" x14ac:dyDescent="0.25">
      <c r="A7" s="22" t="s">
        <v>4</v>
      </c>
      <c r="B7" s="23">
        <v>779506150.48000002</v>
      </c>
      <c r="C7" s="23">
        <f>IFERROR(VLOOKUP(A7,[1]Sheet5!$A$4:$B$31,2,FALSE),0)</f>
        <v>725580331.37</v>
      </c>
      <c r="D7" s="23">
        <f>B7+C7</f>
        <v>1505086481.8499999</v>
      </c>
      <c r="F7" s="4"/>
    </row>
    <row r="8" spans="1:6" x14ac:dyDescent="0.25">
      <c r="A8" s="22" t="s">
        <v>5</v>
      </c>
      <c r="B8" s="24">
        <v>468792666.13</v>
      </c>
      <c r="C8" s="24">
        <f>IFERROR(VLOOKUP(A8,[1]Sheet5!$A$4:$B$31,2,FALSE),0)</f>
        <v>1187216243.25</v>
      </c>
      <c r="D8" s="24">
        <f t="shared" ref="D8:D10" si="0">B8+C8</f>
        <v>1656008909.3800001</v>
      </c>
      <c r="F8" s="5"/>
    </row>
    <row r="9" spans="1:6" x14ac:dyDescent="0.25">
      <c r="A9" s="22" t="s">
        <v>6</v>
      </c>
      <c r="B9" s="24">
        <v>89497398</v>
      </c>
      <c r="C9" s="24">
        <f>IFERROR(VLOOKUP(A9,[1]Sheet5!$A$4:$B$31,2,FALSE),0)</f>
        <v>72499324.75999999</v>
      </c>
      <c r="D9" s="24">
        <f t="shared" si="0"/>
        <v>161996722.75999999</v>
      </c>
      <c r="F9" s="5"/>
    </row>
    <row r="10" spans="1:6" x14ac:dyDescent="0.25">
      <c r="A10" s="22" t="s">
        <v>7</v>
      </c>
      <c r="B10" s="24">
        <v>33425232.039999999</v>
      </c>
      <c r="C10" s="24">
        <f>IFERROR(VLOOKUP(A10,[1]Sheet5!$A$4:$B$31,2,FALSE),0)</f>
        <v>188892122.26999998</v>
      </c>
      <c r="D10" s="24">
        <f t="shared" si="0"/>
        <v>222317354.30999997</v>
      </c>
      <c r="F10" s="5"/>
    </row>
    <row r="11" spans="1:6" x14ac:dyDescent="0.25">
      <c r="A11" s="22" t="s">
        <v>8</v>
      </c>
      <c r="B11" s="25"/>
      <c r="C11" s="25"/>
      <c r="D11" s="25"/>
    </row>
    <row r="12" spans="1:6" x14ac:dyDescent="0.25">
      <c r="A12" s="26" t="s">
        <v>9</v>
      </c>
      <c r="B12" s="24">
        <v>38401260.850000001</v>
      </c>
      <c r="C12" s="24">
        <f>IFERROR(VLOOKUP(A12,[1]Sheet5!$A$4:$B$31,2,FALSE),0)</f>
        <v>200187424.38000005</v>
      </c>
      <c r="D12" s="24">
        <f t="shared" ref="D12:D34" si="1">B12+C12</f>
        <v>238588685.23000005</v>
      </c>
      <c r="F12" s="5"/>
    </row>
    <row r="13" spans="1:6" x14ac:dyDescent="0.25">
      <c r="A13" s="26" t="s">
        <v>10</v>
      </c>
      <c r="B13" s="24">
        <v>31109088.169999994</v>
      </c>
      <c r="C13" s="24">
        <f>IFERROR(VLOOKUP(A13,[1]Sheet5!$A$4:$B$31,2,FALSE),0)</f>
        <v>55982010.090000004</v>
      </c>
      <c r="D13" s="24">
        <f t="shared" si="1"/>
        <v>87091098.25999999</v>
      </c>
      <c r="F13" s="5"/>
    </row>
    <row r="14" spans="1:6" x14ac:dyDescent="0.25">
      <c r="A14" s="26" t="s">
        <v>11</v>
      </c>
      <c r="B14" s="24">
        <v>21722914.369999997</v>
      </c>
      <c r="C14" s="24">
        <f>IFERROR(VLOOKUP(A14,[1]Sheet5!$A$4:$B$31,2,FALSE),0)</f>
        <v>362939.18000000005</v>
      </c>
      <c r="D14" s="24">
        <f t="shared" si="1"/>
        <v>22085853.549999997</v>
      </c>
      <c r="F14" s="5"/>
    </row>
    <row r="15" spans="1:6" x14ac:dyDescent="0.25">
      <c r="A15" s="26" t="s">
        <v>12</v>
      </c>
      <c r="B15" s="24">
        <v>6015399.3899999997</v>
      </c>
      <c r="C15" s="24">
        <f>IFERROR(VLOOKUP(A15,[1]Sheet5!$A$4:$B$31,2,FALSE),0)</f>
        <v>4002647.15</v>
      </c>
      <c r="D15" s="24">
        <f t="shared" si="1"/>
        <v>10018046.539999999</v>
      </c>
      <c r="F15" s="5"/>
    </row>
    <row r="16" spans="1:6" x14ac:dyDescent="0.25">
      <c r="A16" s="26" t="s">
        <v>13</v>
      </c>
      <c r="B16" s="24">
        <v>1345567.45</v>
      </c>
      <c r="C16" s="24">
        <f>IFERROR(VLOOKUP(A16,[1]Sheet5!$A$4:$B$31,2,FALSE),0)</f>
        <v>0</v>
      </c>
      <c r="D16" s="24">
        <f t="shared" si="1"/>
        <v>1345567.45</v>
      </c>
    </row>
    <row r="17" spans="1:7" x14ac:dyDescent="0.25">
      <c r="A17" s="26" t="s">
        <v>14</v>
      </c>
      <c r="B17" s="24">
        <v>1133769.3700000003</v>
      </c>
      <c r="C17" s="24">
        <f>IFERROR(VLOOKUP(A17,[1]Sheet5!$A$4:$B$31,2,FALSE),0)</f>
        <v>1195517.0900000001</v>
      </c>
      <c r="D17" s="24">
        <f t="shared" si="1"/>
        <v>2329286.4600000004</v>
      </c>
      <c r="F17" s="5"/>
    </row>
    <row r="18" spans="1:7" x14ac:dyDescent="0.25">
      <c r="A18" s="26" t="s">
        <v>15</v>
      </c>
      <c r="B18" s="24">
        <v>987054.25</v>
      </c>
      <c r="C18" s="24">
        <f>IFERROR(VLOOKUP(A18,[1]Sheet5!$A$4:$B$31,2,FALSE),0)</f>
        <v>708369.10000000009</v>
      </c>
      <c r="D18" s="24">
        <f t="shared" si="1"/>
        <v>1695423.35</v>
      </c>
      <c r="F18" s="5"/>
    </row>
    <row r="19" spans="1:7" x14ac:dyDescent="0.25">
      <c r="A19" s="26" t="s">
        <v>16</v>
      </c>
      <c r="B19" s="24">
        <v>544134.24</v>
      </c>
      <c r="C19" s="24">
        <f>IFERROR(VLOOKUP(A19,[1]Sheet5!$A$4:$B$31,2,FALSE),0)</f>
        <v>1050985.6600000001</v>
      </c>
      <c r="D19" s="24">
        <f t="shared" si="1"/>
        <v>1595119.9000000001</v>
      </c>
      <c r="F19" s="5"/>
    </row>
    <row r="20" spans="1:7" s="5" customFormat="1" x14ac:dyDescent="0.25">
      <c r="A20" s="26" t="s">
        <v>17</v>
      </c>
      <c r="B20" s="24">
        <v>403808.14</v>
      </c>
      <c r="C20" s="24">
        <f>IFERROR(VLOOKUP(A20,[1]Sheet5!$A$4:$B$31,2,FALSE),0)</f>
        <v>6735088.8399999999</v>
      </c>
      <c r="D20" s="24">
        <f t="shared" si="1"/>
        <v>7138896.9799999995</v>
      </c>
      <c r="E20" s="2"/>
      <c r="G20" s="2"/>
    </row>
    <row r="21" spans="1:7" s="5" customFormat="1" x14ac:dyDescent="0.25">
      <c r="A21" s="26" t="s">
        <v>18</v>
      </c>
      <c r="B21" s="24">
        <v>354272.05</v>
      </c>
      <c r="C21" s="24">
        <f>IFERROR(VLOOKUP(A21,[1]Sheet5!$A$4:$B$31,2,FALSE),0)</f>
        <v>454359.06000000006</v>
      </c>
      <c r="D21" s="24">
        <f t="shared" si="1"/>
        <v>808631.1100000001</v>
      </c>
      <c r="E21" s="2"/>
      <c r="G21" s="2"/>
    </row>
    <row r="22" spans="1:7" s="5" customFormat="1" x14ac:dyDescent="0.25">
      <c r="A22" s="26" t="s">
        <v>19</v>
      </c>
      <c r="B22" s="24">
        <v>338290.70999999996</v>
      </c>
      <c r="C22" s="24">
        <f>IFERROR(VLOOKUP(A22,[1]Sheet5!$A$4:$B$31,2,FALSE),0)</f>
        <v>1688493.42</v>
      </c>
      <c r="D22" s="24">
        <f t="shared" si="1"/>
        <v>2026784.13</v>
      </c>
      <c r="E22" s="2"/>
      <c r="G22" s="2"/>
    </row>
    <row r="23" spans="1:7" s="5" customFormat="1" x14ac:dyDescent="0.25">
      <c r="A23" s="26" t="s">
        <v>20</v>
      </c>
      <c r="B23" s="24">
        <v>32159.79</v>
      </c>
      <c r="C23" s="24">
        <f>IFERROR(VLOOKUP(A23,[1]Sheet5!$A$4:$B$31,2,FALSE),0)</f>
        <v>270394.48000000004</v>
      </c>
      <c r="D23" s="24">
        <f t="shared" si="1"/>
        <v>302554.27</v>
      </c>
      <c r="E23" s="2"/>
      <c r="G23" s="2"/>
    </row>
    <row r="24" spans="1:7" s="5" customFormat="1" x14ac:dyDescent="0.25">
      <c r="A24" s="26" t="s">
        <v>21</v>
      </c>
      <c r="B24" s="24">
        <v>23714.070000000003</v>
      </c>
      <c r="C24" s="24">
        <f>IFERROR(VLOOKUP(A24,[1]Sheet5!$A$4:$B$31,2,FALSE),0)</f>
        <v>203639.94</v>
      </c>
      <c r="D24" s="24">
        <f t="shared" si="1"/>
        <v>227354.01</v>
      </c>
      <c r="E24" s="2"/>
      <c r="G24" s="2"/>
    </row>
    <row r="25" spans="1:7" s="5" customFormat="1" x14ac:dyDescent="0.25">
      <c r="A25" s="26" t="s">
        <v>22</v>
      </c>
      <c r="B25" s="24">
        <v>21436.49</v>
      </c>
      <c r="C25" s="24">
        <f>IFERROR(VLOOKUP(A25,[1]Sheet5!$A$4:$B$31,2,FALSE),0)</f>
        <v>198608.31999999998</v>
      </c>
      <c r="D25" s="24">
        <f t="shared" si="1"/>
        <v>220044.80999999997</v>
      </c>
      <c r="E25" s="2"/>
      <c r="G25" s="2"/>
    </row>
    <row r="26" spans="1:7" s="5" customFormat="1" x14ac:dyDescent="0.25">
      <c r="A26" s="26" t="s">
        <v>23</v>
      </c>
      <c r="B26" s="24">
        <v>11908.72</v>
      </c>
      <c r="C26" s="24">
        <f>IFERROR(VLOOKUP(A26,[1]Sheet5!$A$4:$B$31,2,FALSE),0)</f>
        <v>82458.820000000007</v>
      </c>
      <c r="D26" s="24">
        <f t="shared" si="1"/>
        <v>94367.540000000008</v>
      </c>
      <c r="E26" s="2"/>
      <c r="G26" s="2"/>
    </row>
    <row r="27" spans="1:7" s="5" customFormat="1" x14ac:dyDescent="0.25">
      <c r="A27" s="26" t="s">
        <v>24</v>
      </c>
      <c r="B27" s="24">
        <v>8786.68</v>
      </c>
      <c r="C27" s="24">
        <f>IFERROR(VLOOKUP(A27,[1]Sheet5!$A$4:$B$31,2,FALSE),0)</f>
        <v>17124.95</v>
      </c>
      <c r="D27" s="24">
        <f t="shared" si="1"/>
        <v>25911.63</v>
      </c>
      <c r="E27" s="2"/>
      <c r="G27" s="2"/>
    </row>
    <row r="28" spans="1:7" s="5" customFormat="1" x14ac:dyDescent="0.25">
      <c r="A28" s="26" t="s">
        <v>25</v>
      </c>
      <c r="B28" s="24">
        <v>4821</v>
      </c>
      <c r="C28" s="24">
        <f>IFERROR(VLOOKUP(A28,[1]Sheet5!$A$4:$B$31,2,FALSE),0)</f>
        <v>17760.98</v>
      </c>
      <c r="D28" s="24">
        <f t="shared" si="1"/>
        <v>22581.98</v>
      </c>
      <c r="E28" s="2"/>
      <c r="G28" s="2"/>
    </row>
    <row r="29" spans="1:7" s="5" customFormat="1" x14ac:dyDescent="0.25">
      <c r="A29" s="26" t="s">
        <v>26</v>
      </c>
      <c r="B29" s="24">
        <v>3334.6099999999997</v>
      </c>
      <c r="C29" s="24">
        <f>IFERROR(VLOOKUP(A29,[1]Sheet5!$A$4:$B$31,2,FALSE),0)</f>
        <v>21878923.690000001</v>
      </c>
      <c r="D29" s="24">
        <f t="shared" si="1"/>
        <v>21882258.300000001</v>
      </c>
      <c r="E29" s="2"/>
      <c r="G29" s="2"/>
    </row>
    <row r="30" spans="1:7" s="5" customFormat="1" x14ac:dyDescent="0.25">
      <c r="A30" s="6" t="s">
        <v>27</v>
      </c>
      <c r="B30" s="24">
        <v>0</v>
      </c>
      <c r="C30" s="24">
        <f>IFERROR(VLOOKUP(A30,[1]Sheet5!$A$4:$B$31,2,FALSE),0)</f>
        <v>6443.55</v>
      </c>
      <c r="D30" s="24">
        <f t="shared" si="1"/>
        <v>6443.55</v>
      </c>
      <c r="E30" s="2"/>
      <c r="G30" s="2"/>
    </row>
    <row r="31" spans="1:7" s="5" customFormat="1" x14ac:dyDescent="0.25">
      <c r="A31" s="26" t="s">
        <v>28</v>
      </c>
      <c r="B31" s="24">
        <v>2942.55</v>
      </c>
      <c r="C31" s="24">
        <f>IFERROR(VLOOKUP(A31,[1]Sheet5!$A$4:$B$31,2,FALSE),0)</f>
        <v>1053.74</v>
      </c>
      <c r="D31" s="24">
        <f t="shared" si="1"/>
        <v>3996.29</v>
      </c>
      <c r="E31" s="2"/>
      <c r="F31" s="2"/>
      <c r="G31" s="2"/>
    </row>
    <row r="32" spans="1:7" s="5" customFormat="1" x14ac:dyDescent="0.25">
      <c r="A32" s="26" t="s">
        <v>29</v>
      </c>
      <c r="B32" s="24">
        <v>0</v>
      </c>
      <c r="C32" s="24">
        <f>IFERROR(VLOOKUP(A32,[1]Sheet5!$A$4:$B$31,2,FALSE),0)</f>
        <v>138659.85</v>
      </c>
      <c r="D32" s="24">
        <f t="shared" si="1"/>
        <v>138659.85</v>
      </c>
      <c r="E32" s="2"/>
      <c r="F32" s="2"/>
      <c r="G32" s="2"/>
    </row>
    <row r="33" spans="1:11" s="35" customFormat="1" x14ac:dyDescent="0.25">
      <c r="A33" s="26" t="s">
        <v>58</v>
      </c>
      <c r="B33" s="24">
        <v>0</v>
      </c>
      <c r="C33" s="24">
        <f>IFERROR(VLOOKUP(A33,[1]Sheet5!$A$4:$B$31,2,FALSE),0)</f>
        <v>958134.25</v>
      </c>
      <c r="D33" s="24">
        <f t="shared" si="1"/>
        <v>958134.25</v>
      </c>
      <c r="E33" s="27"/>
      <c r="H33" s="36"/>
      <c r="I33" s="36"/>
      <c r="J33" s="36"/>
      <c r="K33" s="36"/>
    </row>
    <row r="34" spans="1:11" s="35" customFormat="1" x14ac:dyDescent="0.25">
      <c r="A34" s="26" t="s">
        <v>59</v>
      </c>
      <c r="B34" s="24">
        <v>0</v>
      </c>
      <c r="C34" s="24">
        <f>IFERROR(VLOOKUP(A34,[1]Sheet5!$A$4:$B$31,2,FALSE),0)</f>
        <v>17.23</v>
      </c>
      <c r="D34" s="24">
        <f t="shared" si="1"/>
        <v>17.23</v>
      </c>
      <c r="E34" s="27"/>
      <c r="H34" s="36"/>
      <c r="I34" s="36"/>
      <c r="J34" s="36"/>
      <c r="K34" s="36"/>
    </row>
    <row r="35" spans="1:11" s="5" customFormat="1" x14ac:dyDescent="0.25">
      <c r="A35" s="28" t="s">
        <v>30</v>
      </c>
      <c r="B35" s="29">
        <f>SUM(B12:B34)</f>
        <v>102464662.89999998</v>
      </c>
      <c r="C35" s="29">
        <f>SUM(C12:C34)</f>
        <v>296141053.77000016</v>
      </c>
      <c r="D35" s="29">
        <f>SUM(D12:D34)</f>
        <v>398605716.67000014</v>
      </c>
      <c r="E35" s="2"/>
    </row>
    <row r="36" spans="1:11" s="5" customFormat="1" x14ac:dyDescent="0.25">
      <c r="A36" s="30"/>
      <c r="B36" s="31"/>
      <c r="C36" s="31"/>
      <c r="D36" s="31"/>
      <c r="E36" s="2"/>
      <c r="F36" s="2"/>
    </row>
    <row r="37" spans="1:11" s="5" customFormat="1" ht="14.4" thickBot="1" x14ac:dyDescent="0.3">
      <c r="A37" s="32" t="s">
        <v>3</v>
      </c>
      <c r="B37" s="33">
        <f>SUM(B7:B34)</f>
        <v>1473686109.55</v>
      </c>
      <c r="C37" s="33">
        <f>SUM(C7:C34)</f>
        <v>2470329075.4200001</v>
      </c>
      <c r="D37" s="33">
        <f>B37+C37</f>
        <v>3944015184.9700003</v>
      </c>
      <c r="E37" s="2"/>
      <c r="F37" s="2"/>
    </row>
    <row r="38" spans="1:11" s="5" customFormat="1" x14ac:dyDescent="0.25">
      <c r="A38" s="18"/>
      <c r="B38" s="18"/>
      <c r="C38" s="18"/>
      <c r="D38" s="18"/>
      <c r="E38" s="2"/>
      <c r="F38" s="2"/>
    </row>
    <row r="39" spans="1:11" s="5" customFormat="1" x14ac:dyDescent="0.25">
      <c r="A39" s="34"/>
      <c r="B39" s="18"/>
      <c r="C39" s="18"/>
      <c r="D39" s="18"/>
      <c r="E39" s="2"/>
      <c r="F39" s="2"/>
    </row>
    <row r="40" spans="1:11" s="5" customFormat="1" x14ac:dyDescent="0.25">
      <c r="A40" s="18"/>
      <c r="B40" s="18"/>
      <c r="C40" s="18"/>
      <c r="D40" s="18"/>
      <c r="E40" s="2"/>
      <c r="F40" s="2"/>
    </row>
    <row r="41" spans="1:11" s="5" customFormat="1" x14ac:dyDescent="0.25">
      <c r="A41" s="34"/>
      <c r="B41" s="18"/>
      <c r="C41" s="18"/>
      <c r="D41" s="18"/>
      <c r="E41" s="2"/>
      <c r="F41" s="2"/>
    </row>
    <row r="42" spans="1:11" s="5" customFormat="1" x14ac:dyDescent="0.25">
      <c r="A42" s="18"/>
      <c r="B42" s="18"/>
      <c r="C42" s="18"/>
      <c r="D42" s="18"/>
      <c r="E42" s="2"/>
      <c r="F42" s="2"/>
    </row>
    <row r="43" spans="1:11" s="5" customFormat="1" x14ac:dyDescent="0.25">
      <c r="A43" s="18"/>
      <c r="B43" s="18"/>
      <c r="C43" s="18"/>
      <c r="D43" s="18"/>
      <c r="E43" s="2"/>
      <c r="F43" s="2"/>
    </row>
    <row r="44" spans="1:11" s="5" customFormat="1" x14ac:dyDescent="0.25">
      <c r="A44" s="18"/>
      <c r="B44" s="18"/>
      <c r="C44" s="18"/>
      <c r="D44" s="18"/>
      <c r="E44" s="2"/>
      <c r="F44" s="2"/>
    </row>
    <row r="45" spans="1:11" s="5" customFormat="1" x14ac:dyDescent="0.25">
      <c r="A45" s="18"/>
      <c r="B45" s="18"/>
      <c r="C45" s="18"/>
      <c r="D45" s="18"/>
      <c r="E45" s="2"/>
      <c r="F45" s="2"/>
    </row>
    <row r="46" spans="1:11" s="5" customFormat="1" x14ac:dyDescent="0.25">
      <c r="A46" s="18"/>
      <c r="B46" s="18"/>
      <c r="C46" s="18"/>
      <c r="D46" s="18"/>
      <c r="E46" s="2"/>
      <c r="F46" s="2"/>
    </row>
    <row r="47" spans="1:11" s="5" customFormat="1" x14ac:dyDescent="0.25">
      <c r="A47" s="18"/>
      <c r="B47" s="18"/>
      <c r="C47" s="18"/>
      <c r="D47" s="18"/>
      <c r="E47" s="2"/>
      <c r="F47" s="2"/>
    </row>
    <row r="48" spans="1:11" s="5" customFormat="1" x14ac:dyDescent="0.25">
      <c r="A48" s="18"/>
      <c r="B48" s="18"/>
      <c r="C48" s="18"/>
      <c r="D48" s="18"/>
      <c r="E48" s="2"/>
      <c r="F48" s="2"/>
    </row>
    <row r="49" spans="1:6" s="5" customFormat="1" x14ac:dyDescent="0.25">
      <c r="A49" s="18"/>
      <c r="B49" s="18"/>
      <c r="C49" s="18"/>
      <c r="D49" s="18"/>
      <c r="E49" s="2"/>
      <c r="F49" s="2"/>
    </row>
    <row r="50" spans="1:6" s="5" customFormat="1" x14ac:dyDescent="0.25">
      <c r="A50" s="18"/>
      <c r="B50" s="18"/>
      <c r="C50" s="18"/>
      <c r="D50" s="18"/>
      <c r="E50" s="2"/>
      <c r="F50" s="2"/>
    </row>
    <row r="51" spans="1:6" s="5" customFormat="1" x14ac:dyDescent="0.25">
      <c r="A51" s="18"/>
      <c r="B51" s="18"/>
      <c r="C51" s="18"/>
      <c r="D51" s="18"/>
      <c r="E51" s="2"/>
      <c r="F51" s="2"/>
    </row>
    <row r="52" spans="1:6" s="5" customFormat="1" x14ac:dyDescent="0.25">
      <c r="A52" s="18"/>
      <c r="B52" s="18"/>
      <c r="C52" s="18"/>
      <c r="D52" s="18"/>
      <c r="E52" s="2"/>
      <c r="F52" s="2"/>
    </row>
    <row r="53" spans="1:6" s="5" customFormat="1" x14ac:dyDescent="0.25">
      <c r="A53" s="18"/>
      <c r="B53" s="18"/>
      <c r="C53" s="18"/>
      <c r="D53" s="18"/>
      <c r="E53" s="2"/>
      <c r="F53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D8262D8B339642AB014E293233E2DC" ma:contentTypeVersion="7" ma:contentTypeDescription="Create a new document." ma:contentTypeScope="" ma:versionID="6b7132ab75de298844a395960f261860">
  <xsd:schema xmlns:xsd="http://www.w3.org/2001/XMLSchema" xmlns:xs="http://www.w3.org/2001/XMLSchema" xmlns:p="http://schemas.microsoft.com/office/2006/metadata/properties" xmlns:ns3="eba2be93-e225-45d5-84ad-a6798c791be2" xmlns:ns4="d13fac24-cbc1-4948-927a-a11ae2bf1fe3" targetNamespace="http://schemas.microsoft.com/office/2006/metadata/properties" ma:root="true" ma:fieldsID="3ab467fbe0a66feecf706e778ab08183" ns3:_="" ns4:_="">
    <xsd:import namespace="eba2be93-e225-45d5-84ad-a6798c791be2"/>
    <xsd:import namespace="d13fac24-cbc1-4948-927a-a11ae2bf1fe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be93-e225-45d5-84ad-a6798c791b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fac24-cbc1-4948-927a-a11ae2bf1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13fac24-cbc1-4948-927a-a11ae2bf1f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5FE7B-D5C5-4DE0-945A-9DBB477B8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2be93-e225-45d5-84ad-a6798c791be2"/>
    <ds:schemaRef ds:uri="d13fac24-cbc1-4948-927a-a11ae2bf1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C5B7CE-A7AA-4746-9C6F-FB3D2DBF09E3}">
  <ds:schemaRefs>
    <ds:schemaRef ds:uri="http://schemas.microsoft.com/office/2006/documentManagement/types"/>
    <ds:schemaRef ds:uri="eba2be93-e225-45d5-84ad-a6798c791be2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d13fac24-cbc1-4948-927a-a11ae2bf1fe3"/>
  </ds:schemaRefs>
</ds:datastoreItem>
</file>

<file path=customXml/itemProps3.xml><?xml version="1.0" encoding="utf-8"?>
<ds:datastoreItem xmlns:ds="http://schemas.openxmlformats.org/officeDocument/2006/customXml" ds:itemID="{30855CA1-91EA-4760-BF79-86595F4C01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Data</vt:lpstr>
      <vt:lpstr>CityData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Grumet</dc:creator>
  <cp:lastModifiedBy>Sepideh Ghasemi</cp:lastModifiedBy>
  <dcterms:created xsi:type="dcterms:W3CDTF">2024-01-02T18:07:49Z</dcterms:created>
  <dcterms:modified xsi:type="dcterms:W3CDTF">2024-05-01T20:59:33Z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0x0101005ED8262D8B339642AB014E293233E2DC</vt:lpwstr>
  </property>
</Properties>
</file>