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PAYROLL\BULLETINS\Bulletin final\PIP\"/>
    </mc:Choice>
  </mc:AlternateContent>
  <bookViews>
    <workbookView xWindow="0" yWindow="0" windowWidth="16515" windowHeight="10455"/>
  </bookViews>
  <sheets>
    <sheet name="Calculator By Check Date" sheetId="3" r:id="rId1"/>
    <sheet name="Instructions" sheetId="4" r:id="rId2"/>
    <sheet name="Benefit Plans" sheetId="2" state="hidden" r:id="rId3"/>
  </sheets>
  <definedNames>
    <definedName name="BEN">'Benefit Plans'!$A$2:$D$21</definedName>
    <definedName name="DED">'Benefit Plans'!$A$2:$C$21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H1" i="3"/>
  <c r="D7" i="3" s="1"/>
  <c r="I7" i="3" l="1"/>
  <c r="J4" i="3" s="1"/>
  <c r="D11" i="3" s="1"/>
  <c r="J5" i="3"/>
  <c r="D12" i="3" s="1"/>
  <c r="I4" i="3" l="1"/>
  <c r="C11" i="3"/>
  <c r="H5" i="3"/>
  <c r="B12" i="3" s="1"/>
  <c r="H4" i="3"/>
  <c r="B11" i="3" s="1"/>
  <c r="I5" i="3" l="1"/>
  <c r="C12" i="3" s="1"/>
  <c r="C3" i="2"/>
  <c r="C5" i="2"/>
  <c r="C7" i="2"/>
  <c r="C8" i="2"/>
  <c r="C9" i="2"/>
  <c r="C10" i="2"/>
  <c r="C11" i="2"/>
  <c r="C12" i="2"/>
  <c r="C13" i="2"/>
  <c r="C14" i="2"/>
  <c r="C15" i="2"/>
  <c r="C16" i="2"/>
  <c r="C17" i="2"/>
  <c r="C18" i="2"/>
  <c r="C19" i="2"/>
  <c r="C20" i="2"/>
  <c r="C21" i="2"/>
  <c r="C2" i="2"/>
</calcChain>
</file>

<file path=xl/sharedStrings.xml><?xml version="1.0" encoding="utf-8"?>
<sst xmlns="http://schemas.openxmlformats.org/spreadsheetml/2006/main" count="122" uniqueCount="87">
  <si>
    <t>ORP/VDC Arrears Calculator</t>
  </si>
  <si>
    <t>Employee Record</t>
  </si>
  <si>
    <t>Employee Election Date</t>
  </si>
  <si>
    <t>Arrears Begin Date</t>
  </si>
  <si>
    <t>Arrears End Date</t>
  </si>
  <si>
    <t>Current Benefit Plan</t>
  </si>
  <si>
    <t>Employee Arrears</t>
  </si>
  <si>
    <t>Employer Arrears</t>
  </si>
  <si>
    <t>Deduction Code</t>
  </si>
  <si>
    <t>T5SU11</t>
  </si>
  <si>
    <t>T6SU08</t>
  </si>
  <si>
    <t>T3SUBX</t>
  </si>
  <si>
    <t>T5SU08</t>
  </si>
  <si>
    <t>T3CUBX</t>
  </si>
  <si>
    <t>T5CU08</t>
  </si>
  <si>
    <t>T5CU11</t>
  </si>
  <si>
    <t>T6CU08</t>
  </si>
  <si>
    <t>CNYSUS</t>
  </si>
  <si>
    <t>T6VDCB</t>
  </si>
  <si>
    <t>VDCSUS</t>
  </si>
  <si>
    <t>T2SUAX</t>
  </si>
  <si>
    <t>T2CUAX</t>
  </si>
  <si>
    <t>SNYSUS</t>
  </si>
  <si>
    <t>T5SU13</t>
  </si>
  <si>
    <t>T6SU10</t>
  </si>
  <si>
    <t>T5SU10</t>
  </si>
  <si>
    <t>T5CU10</t>
  </si>
  <si>
    <t>T5CU13</t>
  </si>
  <si>
    <t>T6CU10</t>
  </si>
  <si>
    <t>BENEFIT PLAN</t>
  </si>
  <si>
    <t>EMPLOYEE DEDUCTION</t>
  </si>
  <si>
    <t>EMPLOYER DEDUCTION</t>
  </si>
  <si>
    <t>Arrears Benefit Plan</t>
  </si>
  <si>
    <t>ER%</t>
  </si>
  <si>
    <t xml:space="preserve"> Assuming this calculator would not be used for employees at 15% because they would be non-contributing. </t>
  </si>
  <si>
    <t>Total Owed/Goal Amount</t>
  </si>
  <si>
    <t>Check Date Owed</t>
  </si>
  <si>
    <t>Pensionable Earnings</t>
  </si>
  <si>
    <t>678ER</t>
  </si>
  <si>
    <t>Employee ID</t>
  </si>
  <si>
    <t>Current EE Contribution %</t>
  </si>
  <si>
    <t>Arrears EE Contribution %</t>
  </si>
  <si>
    <t>Arrears ER Contribution %</t>
  </si>
  <si>
    <t>f</t>
  </si>
  <si>
    <t>How to Use the Calculator</t>
  </si>
  <si>
    <t>a</t>
  </si>
  <si>
    <t>b</t>
  </si>
  <si>
    <t>c</t>
  </si>
  <si>
    <t>e</t>
  </si>
  <si>
    <t>d</t>
  </si>
  <si>
    <t>g</t>
  </si>
  <si>
    <t>h</t>
  </si>
  <si>
    <t>i</t>
  </si>
  <si>
    <t>j</t>
  </si>
  <si>
    <t>k</t>
  </si>
  <si>
    <t xml:space="preserve">Complete all the following highlighted fields on the Calculator Tab.  </t>
  </si>
  <si>
    <t xml:space="preserve">Enter the EMPLID of the employee. </t>
  </si>
  <si>
    <t>Enter the Employee Record that you are calculating arrears for.</t>
  </si>
  <si>
    <t xml:space="preserve">Enter the contribution rate the employee should have paid at the time of the arrears. </t>
  </si>
  <si>
    <t>This will populate based on the Arrears Benefit Plan.</t>
  </si>
  <si>
    <t xml:space="preserve">The information in this section should be entered into General Deduction Data using the current pay periods effective dates. </t>
  </si>
  <si>
    <t xml:space="preserve">Employer Arrears </t>
  </si>
  <si>
    <t>Deduction Pay Periods</t>
  </si>
  <si>
    <t>Total Pensionable Earnings</t>
  </si>
  <si>
    <t>Deduction/                          Flat Amount</t>
  </si>
  <si>
    <t>Deduction Pay Period</t>
  </si>
  <si>
    <t>l</t>
  </si>
  <si>
    <t>Deduction/Flat Amount</t>
  </si>
  <si>
    <t>This is calculated by dividing the Total Owed/Goal Amount by the Deduction Pay Periods. Enter this as the Flat/Addl Amount in PayServ.</t>
  </si>
  <si>
    <t xml:space="preserve">This is calculated based on the Total Pensionable Earnings and the Arrears EE Contribution %.  Enter this as your Goal Amount.  </t>
  </si>
  <si>
    <t xml:space="preserve">This is calculated based on the Total Pensionable Earnings and the Arrears ER Contribution %.  Enter this as your Goal Amount.  </t>
  </si>
  <si>
    <t xml:space="preserve">If you wish to track the pensionable earnings by check date you may use this area.  You can retrieve this data using LQ_XXX or you can pull the  earnngs for special accumulator 100 from review paycheck for the period of the arrears. </t>
  </si>
  <si>
    <t xml:space="preserve">Total Pensionable Earnings </t>
  </si>
  <si>
    <t xml:space="preserve">Enter the Check Date for each check date arrears are due. </t>
  </si>
  <si>
    <t>Enter the pensionable earnings (special accumulator 100) for this check date.</t>
  </si>
  <si>
    <t>This is a summary of all the pensionable earnings entered for checks in 3b.  This should be entered in as Total Pensionable Earnings (1l).</t>
  </si>
  <si>
    <t>Total Owed/                      Goal Amount</t>
  </si>
  <si>
    <t>Enter the number of pay periods (checks) you would like the deduction to be taken.  This must not exceed the number of pay periods the employee was in arrears or the number of checks in section 3.</t>
  </si>
  <si>
    <t xml:space="preserve">Enter the total pensionable earnings.  This is the sum of the special accumulator 100 earnings for all checks in the arrears period. </t>
  </si>
  <si>
    <t>Total Pensionable Earnings (Sum of  Check Pensionable Earnings)</t>
  </si>
  <si>
    <t>Enter the employee's current ORP/VDC Benefit Plan from the Savings Plan Page.</t>
  </si>
  <si>
    <t xml:space="preserve">Enter the employee's election date from the Savings Plan Page. </t>
  </si>
  <si>
    <t>Enter the employee's current contribuiton rate (enter 0 if non contributing) from the Savings Plan Page.</t>
  </si>
  <si>
    <t>This is calculated based on the employee's current ORP/VDC Benefit Plan.  Enter this as the General Deduction in PayServ.</t>
  </si>
  <si>
    <t>Enter the pay begin date of the first check the employee should have paid ORP/VDC contributions.  This is usually the election date.</t>
  </si>
  <si>
    <t xml:space="preserve">Enter the pay end date of the last check the employee should have paid ORP/VDC contributions but did not.  </t>
  </si>
  <si>
    <t xml:space="preserve">Select the Benefit Plan the employee should have at the time of the arrears. If you need to convert a 9.1 benefit plan to 9.2 please refer to the ORP Benefit Plans Crosswalk.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</si>
</sst>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0" x14ac:knownFonts="1">
    <font>
      <sz val="12"/>
      <color theme="1"/>
      <name val="Calibri"/>
      <family val="2"/>
      <scheme val="minor"/>
    </font>
    <font>
      <sz val="12"/>
      <color theme="1"/>
      <name val="Calibri"/>
      <family val="2"/>
      <scheme val="minor"/>
    </font>
    <font>
      <b/>
      <sz val="12"/>
      <color theme="1"/>
      <name val="Calibri"/>
      <family val="2"/>
      <scheme val="minor"/>
    </font>
    <font>
      <sz val="10"/>
      <color rgb="FF000000"/>
      <name val="Arial"/>
      <family val="2"/>
    </font>
    <font>
      <sz val="10"/>
      <color theme="1"/>
      <name val="Arial"/>
      <family val="2"/>
    </font>
    <font>
      <strike/>
      <sz val="10"/>
      <color rgb="FF515151"/>
      <name val="Arial"/>
      <family val="2"/>
    </font>
    <font>
      <b/>
      <sz val="20"/>
      <color theme="1"/>
      <name val="Calibri"/>
      <family val="2"/>
      <scheme val="minor"/>
    </font>
    <font>
      <b/>
      <sz val="14"/>
      <color theme="1"/>
      <name val="Calibri"/>
      <family val="2"/>
      <scheme val="minor"/>
    </font>
    <font>
      <sz val="14"/>
      <color theme="1"/>
      <name val="Calibri"/>
      <family val="2"/>
      <scheme val="minor"/>
    </font>
    <font>
      <u/>
      <sz val="12"/>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68">
    <xf numFmtId="0" fontId="0" fillId="0" borderId="0" xfId="0"/>
    <xf numFmtId="0" fontId="0" fillId="0" borderId="0" xfId="0"/>
    <xf numFmtId="0" fontId="0" fillId="0" borderId="0" xfId="0" applyBorder="1"/>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4" fillId="2" borderId="0" xfId="0" applyFont="1" applyFill="1" applyBorder="1" applyAlignment="1">
      <alignment vertical="center" wrapText="1"/>
    </xf>
    <xf numFmtId="0" fontId="0" fillId="2" borderId="0" xfId="0" applyFill="1" applyBorder="1"/>
    <xf numFmtId="0" fontId="4" fillId="0" borderId="0" xfId="0" applyFont="1" applyFill="1" applyBorder="1" applyAlignment="1">
      <alignment vertical="center" wrapText="1"/>
    </xf>
    <xf numFmtId="0" fontId="0" fillId="0" borderId="0" xfId="0" applyFill="1" applyBorder="1"/>
    <xf numFmtId="0" fontId="2" fillId="0" borderId="0" xfId="0" applyFont="1" applyBorder="1"/>
    <xf numFmtId="0" fontId="7" fillId="0" borderId="0" xfId="0" applyFont="1"/>
    <xf numFmtId="0" fontId="2" fillId="0" borderId="0" xfId="0" applyFont="1" applyFill="1" applyBorder="1"/>
    <xf numFmtId="0" fontId="7" fillId="0" borderId="8" xfId="0" applyFont="1" applyBorder="1" applyAlignment="1">
      <alignment horizontal="center"/>
    </xf>
    <xf numFmtId="9" fontId="0" fillId="0" borderId="0" xfId="2" applyFont="1" applyBorder="1"/>
    <xf numFmtId="9" fontId="0" fillId="2" borderId="0" xfId="2" applyFont="1" applyFill="1" applyBorder="1"/>
    <xf numFmtId="9" fontId="0" fillId="0" borderId="0" xfId="2" applyFont="1" applyFill="1" applyBorder="1"/>
    <xf numFmtId="9" fontId="0" fillId="0" borderId="0" xfId="2" applyNumberFormat="1" applyFont="1" applyBorder="1"/>
    <xf numFmtId="0" fontId="2" fillId="0" borderId="0" xfId="0" applyFont="1"/>
    <xf numFmtId="14" fontId="0" fillId="0" borderId="10" xfId="0" applyNumberFormat="1" applyBorder="1" applyProtection="1">
      <protection locked="0"/>
    </xf>
    <xf numFmtId="0" fontId="0" fillId="0" borderId="0" xfId="0" applyFill="1"/>
    <xf numFmtId="0" fontId="2" fillId="0" borderId="10" xfId="0" applyFont="1" applyBorder="1" applyAlignment="1">
      <alignment horizontal="center"/>
    </xf>
    <xf numFmtId="0" fontId="0" fillId="0" borderId="0" xfId="0" applyAlignment="1">
      <alignment horizontal="center"/>
    </xf>
    <xf numFmtId="0" fontId="7" fillId="0" borderId="7" xfId="0" applyFont="1" applyBorder="1" applyAlignment="1">
      <alignment horizontal="center"/>
    </xf>
    <xf numFmtId="0" fontId="0" fillId="3" borderId="0" xfId="0" applyFill="1"/>
    <xf numFmtId="0" fontId="2" fillId="0" borderId="0" xfId="0" applyFont="1" applyAlignment="1">
      <alignment horizontal="center"/>
    </xf>
    <xf numFmtId="0" fontId="2" fillId="0" borderId="0" xfId="0" applyFont="1" applyFill="1" applyBorder="1" applyAlignment="1">
      <alignment horizontal="left"/>
    </xf>
    <xf numFmtId="0" fontId="7" fillId="0" borderId="9" xfId="0" applyFont="1" applyBorder="1" applyAlignment="1">
      <alignment horizontal="center" wrapText="1"/>
    </xf>
    <xf numFmtId="0" fontId="2" fillId="0" borderId="12" xfId="0" applyFont="1" applyBorder="1" applyAlignment="1">
      <alignment horizontal="center" wrapText="1"/>
    </xf>
    <xf numFmtId="44" fontId="2" fillId="0" borderId="11" xfId="1" applyFont="1" applyBorder="1"/>
    <xf numFmtId="0" fontId="2" fillId="0" borderId="11" xfId="0" applyFont="1" applyBorder="1" applyAlignment="1">
      <alignment horizontal="center" wrapText="1"/>
    </xf>
    <xf numFmtId="0" fontId="7" fillId="0" borderId="11" xfId="0" applyFont="1" applyBorder="1" applyAlignment="1">
      <alignment horizontal="center" wrapText="1"/>
    </xf>
    <xf numFmtId="0" fontId="0" fillId="0" borderId="0" xfId="0" applyAlignment="1">
      <alignment wrapText="1"/>
    </xf>
    <xf numFmtId="0" fontId="0" fillId="3" borderId="0" xfId="0" applyFill="1" applyAlignment="1">
      <alignment wrapText="1"/>
    </xf>
    <xf numFmtId="0" fontId="7" fillId="0" borderId="1" xfId="0" applyFont="1" applyBorder="1" applyAlignment="1">
      <alignment horizontal="left"/>
    </xf>
    <xf numFmtId="0" fontId="7" fillId="0" borderId="1" xfId="0" applyFont="1" applyFill="1" applyBorder="1" applyAlignment="1">
      <alignment horizontal="left"/>
    </xf>
    <xf numFmtId="0" fontId="7" fillId="0" borderId="5" xfId="0" applyFont="1" applyBorder="1" applyAlignment="1">
      <alignment horizontal="left"/>
    </xf>
    <xf numFmtId="0" fontId="7" fillId="0" borderId="5" xfId="0" applyFont="1" applyFill="1" applyBorder="1" applyAlignment="1">
      <alignment horizontal="left"/>
    </xf>
    <xf numFmtId="0" fontId="7" fillId="0" borderId="3" xfId="0" applyFont="1" applyBorder="1" applyAlignment="1">
      <alignment horizontal="left"/>
    </xf>
    <xf numFmtId="0" fontId="7" fillId="0" borderId="3" xfId="0" applyFont="1" applyFill="1" applyBorder="1" applyAlignment="1">
      <alignment horizontal="left"/>
    </xf>
    <xf numFmtId="0" fontId="7" fillId="0" borderId="14" xfId="0" applyFont="1" applyFill="1" applyBorder="1" applyAlignment="1">
      <alignment horizontal="left"/>
    </xf>
    <xf numFmtId="49" fontId="8" fillId="0" borderId="2" xfId="0" applyNumberFormat="1" applyFont="1" applyFill="1" applyBorder="1" applyAlignment="1" applyProtection="1">
      <alignment horizontal="right"/>
      <protection locked="0"/>
    </xf>
    <xf numFmtId="164" fontId="8" fillId="0" borderId="6" xfId="0" applyNumberFormat="1" applyFont="1" applyFill="1" applyBorder="1" applyAlignment="1" applyProtection="1">
      <alignment horizontal="right"/>
      <protection locked="0"/>
    </xf>
    <xf numFmtId="10" fontId="8" fillId="0" borderId="4" xfId="2" applyNumberFormat="1" applyFont="1" applyFill="1" applyBorder="1" applyAlignment="1" applyProtection="1">
      <alignment horizontal="right"/>
      <protection locked="0"/>
    </xf>
    <xf numFmtId="1" fontId="8" fillId="0" borderId="2" xfId="0" applyNumberFormat="1" applyFont="1" applyFill="1" applyBorder="1" applyAlignment="1" applyProtection="1">
      <alignment horizontal="right"/>
      <protection locked="0"/>
    </xf>
    <xf numFmtId="164" fontId="8" fillId="0" borderId="2" xfId="0" applyNumberFormat="1" applyFont="1" applyFill="1" applyBorder="1" applyAlignment="1" applyProtection="1">
      <alignment horizontal="right"/>
      <protection locked="0"/>
    </xf>
    <xf numFmtId="10" fontId="8" fillId="0" borderId="6" xfId="2" applyNumberFormat="1" applyFont="1" applyFill="1" applyBorder="1" applyAlignment="1" applyProtection="1">
      <alignment horizontal="right"/>
      <protection locked="0"/>
    </xf>
    <xf numFmtId="9" fontId="8" fillId="0" borderId="4" xfId="2" applyFont="1" applyFill="1" applyBorder="1" applyAlignment="1" applyProtection="1">
      <alignment horizontal="right"/>
    </xf>
    <xf numFmtId="44" fontId="8" fillId="0" borderId="4" xfId="1" applyFont="1" applyFill="1" applyBorder="1" applyAlignment="1" applyProtection="1">
      <alignment horizontal="right"/>
      <protection locked="0"/>
    </xf>
    <xf numFmtId="0" fontId="0" fillId="0" borderId="0" xfId="0" applyFont="1" applyBorder="1"/>
    <xf numFmtId="0" fontId="0" fillId="0" borderId="0" xfId="0" applyFont="1" applyFill="1" applyBorder="1"/>
    <xf numFmtId="0" fontId="8" fillId="0" borderId="0" xfId="0" applyFont="1" applyBorder="1" applyAlignment="1">
      <alignment horizontal="center"/>
    </xf>
    <xf numFmtId="0" fontId="8" fillId="0" borderId="0" xfId="0" applyFont="1" applyBorder="1" applyAlignment="1">
      <alignment horizontal="center" wrapText="1"/>
    </xf>
    <xf numFmtId="44" fontId="8" fillId="0" borderId="0" xfId="1" applyFont="1" applyBorder="1" applyAlignment="1">
      <alignment horizontal="center"/>
    </xf>
    <xf numFmtId="44" fontId="0" fillId="0" borderId="10" xfId="1" applyFont="1" applyBorder="1" applyProtection="1">
      <protection locked="0"/>
    </xf>
    <xf numFmtId="44" fontId="0" fillId="0" borderId="0" xfId="1" applyFont="1"/>
    <xf numFmtId="0" fontId="2" fillId="0" borderId="8" xfId="0" applyFont="1" applyBorder="1" applyAlignment="1">
      <alignment horizontal="right"/>
    </xf>
    <xf numFmtId="44" fontId="2" fillId="0" borderId="11" xfId="1" applyFont="1" applyBorder="1" applyAlignment="1">
      <alignment horizontal="right"/>
    </xf>
    <xf numFmtId="44" fontId="0" fillId="0" borderId="11" xfId="1" applyFont="1" applyBorder="1" applyAlignment="1">
      <alignment horizontal="right"/>
    </xf>
    <xf numFmtId="0" fontId="2" fillId="0" borderId="7" xfId="0" applyFont="1" applyBorder="1" applyAlignment="1">
      <alignment horizontal="right"/>
    </xf>
    <xf numFmtId="44" fontId="2" fillId="0" borderId="13" xfId="1" applyFont="1" applyBorder="1" applyAlignment="1">
      <alignment horizontal="right"/>
    </xf>
    <xf numFmtId="44" fontId="0" fillId="0" borderId="13" xfId="1" applyFont="1" applyBorder="1" applyAlignment="1">
      <alignment horizontal="right"/>
    </xf>
    <xf numFmtId="0" fontId="9" fillId="0" borderId="0" xfId="3" applyAlignment="1">
      <alignment wrapText="1"/>
    </xf>
    <xf numFmtId="0" fontId="6" fillId="0" borderId="0" xfId="0" applyFont="1" applyAlignment="1">
      <alignment horizontal="center"/>
    </xf>
    <xf numFmtId="0" fontId="0" fillId="0" borderId="0" xfId="0" applyAlignment="1">
      <alignment horizontal="left" wrapText="1"/>
    </xf>
    <xf numFmtId="0" fontId="7" fillId="0" borderId="0" xfId="0" applyFont="1" applyAlignment="1">
      <alignment horizontal="center"/>
    </xf>
    <xf numFmtId="0" fontId="0" fillId="0" borderId="0" xfId="0" applyAlignment="1">
      <alignment horizontal="left"/>
    </xf>
    <xf numFmtId="0" fontId="2" fillId="0" borderId="0" xfId="0" applyFont="1" applyFill="1" applyBorder="1" applyAlignment="1">
      <alignment horizontal="left"/>
    </xf>
  </cellXfs>
  <cellStyles count="4">
    <cellStyle name="Currency" xfId="1" builtinId="4"/>
    <cellStyle name="Hyperlink" xfId="3" builtinId="8"/>
    <cellStyle name="Normal" xfId="0" builtinId="0"/>
    <cellStyle name="Percent" xfId="2" builtinId="5"/>
  </cellStyles>
  <dxfs count="2">
    <dxf>
      <fill>
        <patternFill>
          <bgColor rgb="FFFFCCCC"/>
        </patternFill>
      </fill>
    </dxf>
    <dxf>
      <fill>
        <patternFill>
          <bgColor rgb="FFFFCCCC"/>
        </patternFill>
      </fill>
    </dxf>
  </dxfs>
  <tableStyles count="0" defaultTableStyle="TableStyleMedium2" defaultPivotStyle="PivotStyleLight16"/>
  <colors>
    <mruColors>
      <color rgb="FFFFCCCC"/>
      <color rgb="FFFEE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sc.state.ny.us/files/state-agencies/payroll-bulletins/2020/pdf/PIP011Att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abSelected="1" zoomScale="95" zoomScaleNormal="95" workbookViewId="0">
      <selection activeCell="E1" sqref="E1"/>
    </sheetView>
  </sheetViews>
  <sheetFormatPr defaultRowHeight="15.75" x14ac:dyDescent="0.25"/>
  <cols>
    <col min="1" max="1" width="26.875" customWidth="1"/>
    <col min="2" max="2" width="16.625" customWidth="1"/>
    <col min="3" max="3" width="27.625" customWidth="1"/>
    <col min="4" max="4" width="20.125" customWidth="1"/>
    <col min="5" max="5" width="9.25" customWidth="1"/>
    <col min="7" max="10" width="9" hidden="1" customWidth="1"/>
  </cols>
  <sheetData>
    <row r="1" spans="1:10" s="1" customFormat="1" ht="26.25" x14ac:dyDescent="0.4">
      <c r="A1" s="63" t="s">
        <v>0</v>
      </c>
      <c r="B1" s="63"/>
      <c r="C1" s="63"/>
      <c r="D1" s="63"/>
      <c r="H1" s="49" t="e">
        <f>VLOOKUP(D5,BEN,4,FALSE)</f>
        <v>#N/A</v>
      </c>
      <c r="I1" s="49"/>
      <c r="J1" s="49"/>
    </row>
    <row r="2" spans="1:10" s="20" customFormat="1" ht="5.25" customHeight="1" thickBot="1" x14ac:dyDescent="0.3">
      <c r="H2" s="50"/>
      <c r="I2" s="50"/>
      <c r="J2" s="50"/>
    </row>
    <row r="3" spans="1:10" s="1" customFormat="1" ht="18" customHeight="1" thickBot="1" x14ac:dyDescent="0.35">
      <c r="A3" s="34" t="s">
        <v>39</v>
      </c>
      <c r="B3" s="41"/>
      <c r="C3" s="35" t="s">
        <v>3</v>
      </c>
      <c r="D3" s="45"/>
      <c r="H3" s="51" t="s">
        <v>8</v>
      </c>
      <c r="I3" s="52" t="s">
        <v>64</v>
      </c>
      <c r="J3" s="49"/>
    </row>
    <row r="4" spans="1:10" s="1" customFormat="1" ht="19.5" thickBot="1" x14ac:dyDescent="0.35">
      <c r="A4" s="34" t="s">
        <v>1</v>
      </c>
      <c r="B4" s="41"/>
      <c r="C4" s="35" t="s">
        <v>4</v>
      </c>
      <c r="D4" s="45"/>
      <c r="H4" s="51" t="e">
        <f>VLOOKUP(B5,DED,2,FALSE)</f>
        <v>#N/A</v>
      </c>
      <c r="I4" s="53" t="e">
        <f>J4/B8</f>
        <v>#DIV/0!</v>
      </c>
      <c r="J4" s="53">
        <f>D8*D6</f>
        <v>0</v>
      </c>
    </row>
    <row r="5" spans="1:10" s="1" customFormat="1" ht="19.5" thickBot="1" x14ac:dyDescent="0.35">
      <c r="A5" s="34" t="s">
        <v>5</v>
      </c>
      <c r="B5" s="41"/>
      <c r="C5" s="35" t="s">
        <v>32</v>
      </c>
      <c r="D5" s="41"/>
      <c r="H5" s="51" t="e">
        <f>VLOOKUP(B5,DED,3,FALSE)</f>
        <v>#N/A</v>
      </c>
      <c r="I5" s="53" t="e">
        <f>J5/B8</f>
        <v>#VALUE!</v>
      </c>
      <c r="J5" s="53" t="e">
        <f>D8*D7</f>
        <v>#VALUE!</v>
      </c>
    </row>
    <row r="6" spans="1:10" s="1" customFormat="1" ht="19.5" thickBot="1" x14ac:dyDescent="0.35">
      <c r="A6" s="36" t="s">
        <v>2</v>
      </c>
      <c r="B6" s="42"/>
      <c r="C6" s="37" t="s">
        <v>41</v>
      </c>
      <c r="D6" s="46"/>
      <c r="H6" s="49"/>
      <c r="I6" s="49"/>
      <c r="J6" s="49"/>
    </row>
    <row r="7" spans="1:10" s="1" customFormat="1" ht="19.5" thickBot="1" x14ac:dyDescent="0.35">
      <c r="A7" s="38" t="s">
        <v>40</v>
      </c>
      <c r="B7" s="43"/>
      <c r="C7" s="39" t="s">
        <v>42</v>
      </c>
      <c r="D7" s="47" t="str">
        <f>IF(D5&gt;0,H1,"  ")</f>
        <v xml:space="preserve">  </v>
      </c>
      <c r="I7" s="1" t="str">
        <f>IF(D14&gt;0,D14,"  ")</f>
        <v xml:space="preserve">  </v>
      </c>
    </row>
    <row r="8" spans="1:10" s="1" customFormat="1" ht="19.5" thickBot="1" x14ac:dyDescent="0.35">
      <c r="A8" s="40" t="s">
        <v>62</v>
      </c>
      <c r="B8" s="44"/>
      <c r="C8" s="38" t="s">
        <v>63</v>
      </c>
      <c r="D8" s="48"/>
    </row>
    <row r="9" spans="1:10" s="1" customFormat="1" ht="9.75" customHeight="1" thickBot="1" x14ac:dyDescent="0.3">
      <c r="A9" s="24"/>
      <c r="B9" s="24"/>
      <c r="C9" s="24"/>
      <c r="D9" s="24"/>
    </row>
    <row r="10" spans="1:10" s="1" customFormat="1" ht="38.25" thickBot="1" x14ac:dyDescent="0.35">
      <c r="A10" s="11"/>
      <c r="B10" s="13" t="s">
        <v>8</v>
      </c>
      <c r="C10" s="31" t="s">
        <v>64</v>
      </c>
      <c r="D10" s="27" t="s">
        <v>76</v>
      </c>
    </row>
    <row r="11" spans="1:10" s="1" customFormat="1" ht="19.5" thickBot="1" x14ac:dyDescent="0.35">
      <c r="A11" s="13" t="s">
        <v>6</v>
      </c>
      <c r="B11" s="56" t="str">
        <f>IF(B5&gt;0,H4,"  ")</f>
        <v xml:space="preserve">  </v>
      </c>
      <c r="C11" s="57" t="str">
        <f>IF(B8&gt;0,I4,"  ")</f>
        <v xml:space="preserve">  </v>
      </c>
      <c r="D11" s="58" t="str">
        <f>IF(D8&gt;0,J4,"  ")</f>
        <v xml:space="preserve">  </v>
      </c>
    </row>
    <row r="12" spans="1:10" s="1" customFormat="1" ht="19.5" thickBot="1" x14ac:dyDescent="0.35">
      <c r="A12" s="23" t="s">
        <v>7</v>
      </c>
      <c r="B12" s="59" t="str">
        <f>IF(B5&gt;0,H5,"  ")</f>
        <v xml:space="preserve">  </v>
      </c>
      <c r="C12" s="60" t="str">
        <f>IF(B8&gt;0,I5,"  ")</f>
        <v xml:space="preserve">  </v>
      </c>
      <c r="D12" s="61" t="str">
        <f>IF(D8&gt;0,J5,"  ")</f>
        <v xml:space="preserve">  </v>
      </c>
    </row>
    <row r="13" spans="1:10" s="1" customFormat="1" ht="9.75" customHeight="1" thickBot="1" x14ac:dyDescent="0.3">
      <c r="A13" s="24"/>
      <c r="B13" s="24"/>
      <c r="C13" s="24"/>
      <c r="D13" s="24"/>
    </row>
    <row r="14" spans="1:10" s="22" customFormat="1" ht="48" thickBot="1" x14ac:dyDescent="0.3">
      <c r="A14" s="21" t="s">
        <v>36</v>
      </c>
      <c r="B14" s="28" t="s">
        <v>37</v>
      </c>
      <c r="C14" s="30" t="s">
        <v>79</v>
      </c>
      <c r="D14" s="29" t="str">
        <f>IF(B15&gt;0,SUM(B15:B86),"  ")</f>
        <v xml:space="preserve">  </v>
      </c>
    </row>
    <row r="15" spans="1:10" x14ac:dyDescent="0.25">
      <c r="A15" s="19"/>
      <c r="B15" s="54"/>
    </row>
    <row r="16" spans="1:10" x14ac:dyDescent="0.25">
      <c r="A16" s="19"/>
      <c r="B16" s="54"/>
    </row>
    <row r="17" spans="1:2" x14ac:dyDescent="0.25">
      <c r="A17" s="19"/>
      <c r="B17" s="54"/>
    </row>
    <row r="18" spans="1:2" x14ac:dyDescent="0.25">
      <c r="A18" s="19"/>
      <c r="B18" s="54"/>
    </row>
    <row r="19" spans="1:2" x14ac:dyDescent="0.25">
      <c r="A19" s="19"/>
      <c r="B19" s="54"/>
    </row>
    <row r="20" spans="1:2" x14ac:dyDescent="0.25">
      <c r="A20" s="19"/>
      <c r="B20" s="54"/>
    </row>
    <row r="21" spans="1:2" x14ac:dyDescent="0.25">
      <c r="A21" s="19"/>
      <c r="B21" s="54"/>
    </row>
    <row r="22" spans="1:2" x14ac:dyDescent="0.25">
      <c r="A22" s="19"/>
      <c r="B22" s="54"/>
    </row>
    <row r="23" spans="1:2" x14ac:dyDescent="0.25">
      <c r="A23" s="19"/>
      <c r="B23" s="54"/>
    </row>
    <row r="24" spans="1:2" x14ac:dyDescent="0.25">
      <c r="A24" s="19"/>
      <c r="B24" s="54"/>
    </row>
    <row r="25" spans="1:2" x14ac:dyDescent="0.25">
      <c r="A25" s="19"/>
      <c r="B25" s="54"/>
    </row>
    <row r="26" spans="1:2" x14ac:dyDescent="0.25">
      <c r="A26" s="19"/>
      <c r="B26" s="54"/>
    </row>
    <row r="27" spans="1:2" x14ac:dyDescent="0.25">
      <c r="A27" s="19"/>
      <c r="B27" s="54"/>
    </row>
    <row r="28" spans="1:2" x14ac:dyDescent="0.25">
      <c r="A28" s="19"/>
      <c r="B28" s="54"/>
    </row>
    <row r="29" spans="1:2" x14ac:dyDescent="0.25">
      <c r="A29" s="19"/>
      <c r="B29" s="54"/>
    </row>
    <row r="30" spans="1:2" x14ac:dyDescent="0.25">
      <c r="A30" s="19"/>
      <c r="B30" s="54"/>
    </row>
    <row r="31" spans="1:2" x14ac:dyDescent="0.25">
      <c r="A31" s="19"/>
      <c r="B31" s="54"/>
    </row>
    <row r="32" spans="1:2" x14ac:dyDescent="0.25">
      <c r="A32" s="19"/>
      <c r="B32" s="54"/>
    </row>
    <row r="33" spans="1:2" x14ac:dyDescent="0.25">
      <c r="A33" s="19"/>
      <c r="B33" s="54"/>
    </row>
    <row r="34" spans="1:2" x14ac:dyDescent="0.25">
      <c r="A34" s="19"/>
      <c r="B34" s="54"/>
    </row>
    <row r="35" spans="1:2" x14ac:dyDescent="0.25">
      <c r="A35" s="19"/>
      <c r="B35" s="54"/>
    </row>
    <row r="36" spans="1:2" x14ac:dyDescent="0.25">
      <c r="A36" s="19"/>
      <c r="B36" s="54"/>
    </row>
    <row r="37" spans="1:2" x14ac:dyDescent="0.25">
      <c r="A37" s="19"/>
      <c r="B37" s="54"/>
    </row>
    <row r="38" spans="1:2" x14ac:dyDescent="0.25">
      <c r="A38" s="19"/>
      <c r="B38" s="54"/>
    </row>
    <row r="39" spans="1:2" x14ac:dyDescent="0.25">
      <c r="A39" s="19"/>
      <c r="B39" s="54"/>
    </row>
    <row r="40" spans="1:2" x14ac:dyDescent="0.25">
      <c r="A40" s="19"/>
      <c r="B40" s="54"/>
    </row>
    <row r="41" spans="1:2" x14ac:dyDescent="0.25">
      <c r="A41" s="19"/>
      <c r="B41" s="54"/>
    </row>
    <row r="42" spans="1:2" x14ac:dyDescent="0.25">
      <c r="A42" s="19"/>
      <c r="B42" s="54"/>
    </row>
    <row r="43" spans="1:2" x14ac:dyDescent="0.25">
      <c r="A43" s="19"/>
      <c r="B43" s="54"/>
    </row>
    <row r="44" spans="1:2" x14ac:dyDescent="0.25">
      <c r="A44" s="19"/>
      <c r="B44" s="54"/>
    </row>
    <row r="45" spans="1:2" x14ac:dyDescent="0.25">
      <c r="A45" s="19"/>
      <c r="B45" s="54"/>
    </row>
    <row r="46" spans="1:2" x14ac:dyDescent="0.25">
      <c r="A46" s="19"/>
      <c r="B46" s="54"/>
    </row>
    <row r="47" spans="1:2" x14ac:dyDescent="0.25">
      <c r="A47" s="19"/>
      <c r="B47" s="54"/>
    </row>
    <row r="48" spans="1:2" x14ac:dyDescent="0.25">
      <c r="A48" s="19"/>
      <c r="B48" s="54"/>
    </row>
    <row r="49" spans="1:2" x14ac:dyDescent="0.25">
      <c r="A49" s="19"/>
      <c r="B49" s="54"/>
    </row>
    <row r="50" spans="1:2" x14ac:dyDescent="0.25">
      <c r="A50" s="19"/>
      <c r="B50" s="54"/>
    </row>
    <row r="51" spans="1:2" x14ac:dyDescent="0.25">
      <c r="A51" s="19"/>
      <c r="B51" s="54"/>
    </row>
    <row r="52" spans="1:2" x14ac:dyDescent="0.25">
      <c r="A52" s="19"/>
      <c r="B52" s="54"/>
    </row>
    <row r="53" spans="1:2" x14ac:dyDescent="0.25">
      <c r="A53" s="19"/>
      <c r="B53" s="54"/>
    </row>
    <row r="54" spans="1:2" x14ac:dyDescent="0.25">
      <c r="A54" s="19"/>
      <c r="B54" s="54"/>
    </row>
    <row r="55" spans="1:2" x14ac:dyDescent="0.25">
      <c r="A55" s="19"/>
      <c r="B55" s="54"/>
    </row>
    <row r="56" spans="1:2" x14ac:dyDescent="0.25">
      <c r="A56" s="19"/>
      <c r="B56" s="54"/>
    </row>
    <row r="57" spans="1:2" x14ac:dyDescent="0.25">
      <c r="A57" s="19"/>
      <c r="B57" s="54"/>
    </row>
    <row r="58" spans="1:2" x14ac:dyDescent="0.25">
      <c r="A58" s="19"/>
      <c r="B58" s="54"/>
    </row>
    <row r="59" spans="1:2" x14ac:dyDescent="0.25">
      <c r="A59" s="19"/>
      <c r="B59" s="54"/>
    </row>
    <row r="60" spans="1:2" x14ac:dyDescent="0.25">
      <c r="A60" s="19"/>
      <c r="B60" s="54"/>
    </row>
    <row r="61" spans="1:2" x14ac:dyDescent="0.25">
      <c r="A61" s="19"/>
      <c r="B61" s="54"/>
    </row>
    <row r="62" spans="1:2" x14ac:dyDescent="0.25">
      <c r="A62" s="19"/>
      <c r="B62" s="54"/>
    </row>
    <row r="63" spans="1:2" x14ac:dyDescent="0.25">
      <c r="A63" s="19"/>
      <c r="B63" s="54"/>
    </row>
    <row r="64" spans="1:2" x14ac:dyDescent="0.25">
      <c r="A64" s="19"/>
      <c r="B64" s="54"/>
    </row>
    <row r="65" spans="1:2" x14ac:dyDescent="0.25">
      <c r="A65" s="19"/>
      <c r="B65" s="54"/>
    </row>
    <row r="66" spans="1:2" x14ac:dyDescent="0.25">
      <c r="A66" s="19"/>
      <c r="B66" s="54"/>
    </row>
    <row r="67" spans="1:2" x14ac:dyDescent="0.25">
      <c r="A67" s="19"/>
      <c r="B67" s="54"/>
    </row>
    <row r="68" spans="1:2" x14ac:dyDescent="0.25">
      <c r="A68" s="19"/>
      <c r="B68" s="54"/>
    </row>
    <row r="69" spans="1:2" x14ac:dyDescent="0.25">
      <c r="A69" s="19"/>
      <c r="B69" s="54"/>
    </row>
    <row r="70" spans="1:2" x14ac:dyDescent="0.25">
      <c r="A70" s="19"/>
      <c r="B70" s="54"/>
    </row>
    <row r="71" spans="1:2" x14ac:dyDescent="0.25">
      <c r="A71" s="19"/>
      <c r="B71" s="54"/>
    </row>
    <row r="72" spans="1:2" x14ac:dyDescent="0.25">
      <c r="A72" s="19"/>
      <c r="B72" s="54"/>
    </row>
    <row r="73" spans="1:2" x14ac:dyDescent="0.25">
      <c r="A73" s="19"/>
      <c r="B73" s="54"/>
    </row>
    <row r="74" spans="1:2" x14ac:dyDescent="0.25">
      <c r="A74" s="19"/>
      <c r="B74" s="54"/>
    </row>
    <row r="75" spans="1:2" x14ac:dyDescent="0.25">
      <c r="A75" s="19"/>
      <c r="B75" s="54"/>
    </row>
    <row r="76" spans="1:2" x14ac:dyDescent="0.25">
      <c r="A76" s="19"/>
      <c r="B76" s="54"/>
    </row>
    <row r="77" spans="1:2" x14ac:dyDescent="0.25">
      <c r="A77" s="19"/>
      <c r="B77" s="54"/>
    </row>
    <row r="78" spans="1:2" x14ac:dyDescent="0.25">
      <c r="A78" s="19"/>
      <c r="B78" s="54"/>
    </row>
    <row r="79" spans="1:2" x14ac:dyDescent="0.25">
      <c r="A79" s="19"/>
      <c r="B79" s="54"/>
    </row>
    <row r="80" spans="1:2" x14ac:dyDescent="0.25">
      <c r="A80" s="19"/>
      <c r="B80" s="54"/>
    </row>
    <row r="81" spans="1:2" x14ac:dyDescent="0.25">
      <c r="A81" s="19"/>
      <c r="B81" s="54"/>
    </row>
    <row r="82" spans="1:2" x14ac:dyDescent="0.25">
      <c r="A82" s="19"/>
      <c r="B82" s="54"/>
    </row>
    <row r="83" spans="1:2" x14ac:dyDescent="0.25">
      <c r="A83" s="19"/>
      <c r="B83" s="54"/>
    </row>
    <row r="84" spans="1:2" x14ac:dyDescent="0.25">
      <c r="A84" s="19"/>
      <c r="B84" s="54"/>
    </row>
    <row r="85" spans="1:2" x14ac:dyDescent="0.25">
      <c r="A85" s="19"/>
      <c r="B85" s="54"/>
    </row>
    <row r="86" spans="1:2" x14ac:dyDescent="0.25">
      <c r="A86" s="19"/>
      <c r="B86" s="54"/>
    </row>
    <row r="87" spans="1:2" x14ac:dyDescent="0.25">
      <c r="B87" s="55"/>
    </row>
    <row r="88" spans="1:2" x14ac:dyDescent="0.25">
      <c r="B88" s="55"/>
    </row>
    <row r="89" spans="1:2" x14ac:dyDescent="0.25">
      <c r="B89" s="55"/>
    </row>
    <row r="90" spans="1:2" x14ac:dyDescent="0.25">
      <c r="B90" s="55"/>
    </row>
    <row r="91" spans="1:2" x14ac:dyDescent="0.25">
      <c r="B91" s="55"/>
    </row>
    <row r="92" spans="1:2" x14ac:dyDescent="0.25">
      <c r="B92" s="55"/>
    </row>
    <row r="93" spans="1:2" x14ac:dyDescent="0.25">
      <c r="B93" s="55"/>
    </row>
    <row r="94" spans="1:2" x14ac:dyDescent="0.25">
      <c r="B94" s="55"/>
    </row>
    <row r="95" spans="1:2" x14ac:dyDescent="0.25">
      <c r="B95" s="55"/>
    </row>
    <row r="96" spans="1:2" x14ac:dyDescent="0.25">
      <c r="B96" s="55"/>
    </row>
    <row r="97" spans="2:2" x14ac:dyDescent="0.25">
      <c r="B97" s="55"/>
    </row>
    <row r="98" spans="2:2" x14ac:dyDescent="0.25">
      <c r="B98" s="55"/>
    </row>
  </sheetData>
  <sheetProtection sheet="1" objects="1" scenarios="1"/>
  <mergeCells count="1">
    <mergeCell ref="A1:D1"/>
  </mergeCells>
  <conditionalFormatting sqref="B3:B7 D3:D8">
    <cfRule type="containsBlanks" dxfId="1" priority="2">
      <formula>LEN(TRIM(B3))=0</formula>
    </cfRule>
  </conditionalFormatting>
  <conditionalFormatting sqref="B8">
    <cfRule type="containsBlanks" dxfId="0" priority="1">
      <formula>LEN(TRIM(B8))=0</formula>
    </cfRule>
  </conditionalFormatting>
  <pageMargins left="0.25" right="0.25"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'Benefit Plans'!$A$2:$A$21</xm:f>
          </x14:formula1>
          <xm:sqref>B5 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115" zoomScaleNormal="115" workbookViewId="0">
      <selection activeCell="D11" sqref="D11"/>
    </sheetView>
  </sheetViews>
  <sheetFormatPr defaultRowHeight="15.75" x14ac:dyDescent="0.25"/>
  <cols>
    <col min="1" max="1" width="3.375" style="25" customWidth="1"/>
    <col min="2" max="2" width="3.375" style="1" customWidth="1"/>
    <col min="3" max="3" width="24.625" style="1" customWidth="1"/>
    <col min="4" max="4" width="61.375" style="32" customWidth="1"/>
    <col min="10" max="10" width="27.375" bestFit="1" customWidth="1"/>
    <col min="12" max="12" width="27.5" bestFit="1" customWidth="1"/>
  </cols>
  <sheetData>
    <row r="1" spans="1:4" ht="18.75" x14ac:dyDescent="0.3">
      <c r="A1" s="65" t="s">
        <v>44</v>
      </c>
      <c r="B1" s="65"/>
      <c r="C1" s="65"/>
      <c r="D1" s="65"/>
    </row>
    <row r="2" spans="1:4" x14ac:dyDescent="0.25">
      <c r="A2" s="25">
        <v>1</v>
      </c>
      <c r="B2" s="66" t="s">
        <v>55</v>
      </c>
      <c r="C2" s="66"/>
      <c r="D2" s="66"/>
    </row>
    <row r="3" spans="1:4" x14ac:dyDescent="0.25">
      <c r="B3" s="18" t="s">
        <v>45</v>
      </c>
      <c r="C3" s="1" t="s">
        <v>39</v>
      </c>
      <c r="D3" s="32" t="s">
        <v>56</v>
      </c>
    </row>
    <row r="4" spans="1:4" x14ac:dyDescent="0.25">
      <c r="B4" s="18" t="s">
        <v>46</v>
      </c>
      <c r="C4" s="1" t="s">
        <v>1</v>
      </c>
      <c r="D4" s="32" t="s">
        <v>57</v>
      </c>
    </row>
    <row r="5" spans="1:4" ht="31.5" x14ac:dyDescent="0.25">
      <c r="B5" s="18" t="s">
        <v>47</v>
      </c>
      <c r="C5" s="1" t="s">
        <v>5</v>
      </c>
      <c r="D5" s="32" t="s">
        <v>80</v>
      </c>
    </row>
    <row r="6" spans="1:4" x14ac:dyDescent="0.25">
      <c r="B6" s="18" t="s">
        <v>49</v>
      </c>
      <c r="C6" s="1" t="s">
        <v>2</v>
      </c>
      <c r="D6" s="32" t="s">
        <v>81</v>
      </c>
    </row>
    <row r="7" spans="1:4" ht="31.5" x14ac:dyDescent="0.25">
      <c r="B7" s="18" t="s">
        <v>48</v>
      </c>
      <c r="C7" s="1" t="s">
        <v>40</v>
      </c>
      <c r="D7" s="32" t="s">
        <v>82</v>
      </c>
    </row>
    <row r="8" spans="1:4" s="1" customFormat="1" ht="47.25" x14ac:dyDescent="0.25">
      <c r="A8" s="25"/>
      <c r="B8" s="18" t="s">
        <v>43</v>
      </c>
      <c r="C8" s="1" t="s">
        <v>65</v>
      </c>
      <c r="D8" s="32" t="s">
        <v>77</v>
      </c>
    </row>
    <row r="9" spans="1:4" ht="31.5" x14ac:dyDescent="0.25">
      <c r="B9" s="18" t="s">
        <v>50</v>
      </c>
      <c r="C9" s="1" t="s">
        <v>3</v>
      </c>
      <c r="D9" s="32" t="s">
        <v>84</v>
      </c>
    </row>
    <row r="10" spans="1:4" ht="31.5" x14ac:dyDescent="0.25">
      <c r="B10" s="18" t="s">
        <v>51</v>
      </c>
      <c r="C10" s="1" t="s">
        <v>4</v>
      </c>
      <c r="D10" s="32" t="s">
        <v>85</v>
      </c>
    </row>
    <row r="11" spans="1:4" ht="47.25" x14ac:dyDescent="0.25">
      <c r="B11" s="18" t="s">
        <v>52</v>
      </c>
      <c r="C11" s="1" t="s">
        <v>32</v>
      </c>
      <c r="D11" s="62" t="s">
        <v>86</v>
      </c>
    </row>
    <row r="12" spans="1:4" ht="31.5" x14ac:dyDescent="0.25">
      <c r="B12" s="18" t="s">
        <v>53</v>
      </c>
      <c r="C12" s="1" t="s">
        <v>41</v>
      </c>
      <c r="D12" s="32" t="s">
        <v>58</v>
      </c>
    </row>
    <row r="13" spans="1:4" x14ac:dyDescent="0.25">
      <c r="B13" s="18" t="s">
        <v>54</v>
      </c>
      <c r="C13" s="1" t="s">
        <v>42</v>
      </c>
      <c r="D13" s="32" t="s">
        <v>59</v>
      </c>
    </row>
    <row r="14" spans="1:4" ht="31.5" x14ac:dyDescent="0.25">
      <c r="B14" s="18" t="s">
        <v>66</v>
      </c>
      <c r="C14" s="1" t="s">
        <v>63</v>
      </c>
      <c r="D14" s="32" t="s">
        <v>78</v>
      </c>
    </row>
    <row r="15" spans="1:4" x14ac:dyDescent="0.25">
      <c r="A15" s="24"/>
      <c r="B15" s="24"/>
      <c r="C15" s="24"/>
      <c r="D15" s="33"/>
    </row>
    <row r="16" spans="1:4" ht="29.25" customHeight="1" x14ac:dyDescent="0.25">
      <c r="A16" s="25">
        <v>2</v>
      </c>
      <c r="B16" s="64" t="s">
        <v>60</v>
      </c>
      <c r="C16" s="64"/>
      <c r="D16" s="64"/>
    </row>
    <row r="17" spans="1:4" x14ac:dyDescent="0.25">
      <c r="B17" s="67" t="s">
        <v>6</v>
      </c>
      <c r="C17" s="67"/>
    </row>
    <row r="18" spans="1:4" ht="31.5" x14ac:dyDescent="0.25">
      <c r="B18" s="1" t="s">
        <v>45</v>
      </c>
      <c r="C18" s="1" t="s">
        <v>8</v>
      </c>
      <c r="D18" s="32" t="s">
        <v>83</v>
      </c>
    </row>
    <row r="19" spans="1:4" s="1" customFormat="1" ht="31.5" x14ac:dyDescent="0.25">
      <c r="A19" s="25"/>
      <c r="B19" s="1" t="s">
        <v>46</v>
      </c>
      <c r="C19" s="1" t="s">
        <v>67</v>
      </c>
      <c r="D19" s="32" t="s">
        <v>68</v>
      </c>
    </row>
    <row r="20" spans="1:4" ht="31.5" x14ac:dyDescent="0.25">
      <c r="B20" s="1" t="s">
        <v>47</v>
      </c>
      <c r="C20" s="1" t="s">
        <v>35</v>
      </c>
      <c r="D20" s="32" t="s">
        <v>69</v>
      </c>
    </row>
    <row r="21" spans="1:4" x14ac:dyDescent="0.25">
      <c r="B21" s="26" t="s">
        <v>61</v>
      </c>
      <c r="C21" s="26"/>
    </row>
    <row r="22" spans="1:4" ht="31.5" x14ac:dyDescent="0.25">
      <c r="B22" s="9" t="s">
        <v>49</v>
      </c>
      <c r="C22" s="1" t="s">
        <v>8</v>
      </c>
      <c r="D22" s="32" t="s">
        <v>83</v>
      </c>
    </row>
    <row r="23" spans="1:4" s="1" customFormat="1" ht="31.5" x14ac:dyDescent="0.25">
      <c r="A23" s="25"/>
      <c r="B23" s="9" t="s">
        <v>48</v>
      </c>
      <c r="C23" s="1" t="s">
        <v>67</v>
      </c>
      <c r="D23" s="32" t="s">
        <v>68</v>
      </c>
    </row>
    <row r="24" spans="1:4" ht="31.5" x14ac:dyDescent="0.25">
      <c r="B24" s="9" t="s">
        <v>43</v>
      </c>
      <c r="C24" s="1" t="s">
        <v>35</v>
      </c>
      <c r="D24" s="32" t="s">
        <v>70</v>
      </c>
    </row>
    <row r="25" spans="1:4" x14ac:dyDescent="0.25">
      <c r="A25" s="24"/>
      <c r="B25" s="24"/>
      <c r="C25" s="24"/>
      <c r="D25" s="33"/>
    </row>
    <row r="26" spans="1:4" ht="51.75" customHeight="1" x14ac:dyDescent="0.25">
      <c r="A26" s="25">
        <v>3</v>
      </c>
      <c r="B26" s="64" t="s">
        <v>71</v>
      </c>
      <c r="C26" s="64"/>
      <c r="D26" s="64"/>
    </row>
    <row r="27" spans="1:4" x14ac:dyDescent="0.25">
      <c r="B27" s="1" t="s">
        <v>45</v>
      </c>
      <c r="C27" s="9" t="s">
        <v>36</v>
      </c>
      <c r="D27" s="32" t="s">
        <v>73</v>
      </c>
    </row>
    <row r="28" spans="1:4" ht="31.5" x14ac:dyDescent="0.25">
      <c r="B28" s="1" t="s">
        <v>46</v>
      </c>
      <c r="C28" s="9" t="s">
        <v>37</v>
      </c>
      <c r="D28" s="32" t="s">
        <v>74</v>
      </c>
    </row>
    <row r="29" spans="1:4" ht="31.5" x14ac:dyDescent="0.25">
      <c r="B29" s="1" t="s">
        <v>47</v>
      </c>
      <c r="C29" s="9" t="s">
        <v>72</v>
      </c>
      <c r="D29" s="32" t="s">
        <v>75</v>
      </c>
    </row>
  </sheetData>
  <sheetProtection sheet="1" objects="1" scenarios="1"/>
  <mergeCells count="5">
    <mergeCell ref="B26:D26"/>
    <mergeCell ref="A1:D1"/>
    <mergeCell ref="B2:D2"/>
    <mergeCell ref="B16:D16"/>
    <mergeCell ref="B17:C17"/>
  </mergeCells>
  <hyperlinks>
    <hyperlink ref="D11" r:id="rId1"/>
  </hyperlinks>
  <pageMargins left="0.25" right="0.25" top="0.75" bottom="0.75" header="0.3" footer="0.3"/>
  <pageSetup orientation="portrait" horizontalDpi="200" verticalDpi="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E11" sqref="E11"/>
    </sheetView>
  </sheetViews>
  <sheetFormatPr defaultRowHeight="15.75" x14ac:dyDescent="0.25"/>
  <cols>
    <col min="1" max="1" width="12.375" bestFit="1" customWidth="1"/>
    <col min="2" max="2" width="20.25" bestFit="1" customWidth="1"/>
    <col min="3" max="3" width="20.375" bestFit="1" customWidth="1"/>
    <col min="5" max="5" width="91" bestFit="1" customWidth="1"/>
  </cols>
  <sheetData>
    <row r="1" spans="1:5" s="1" customFormat="1" x14ac:dyDescent="0.25">
      <c r="A1" s="10" t="s">
        <v>29</v>
      </c>
      <c r="B1" s="10" t="s">
        <v>30</v>
      </c>
      <c r="C1" s="10" t="s">
        <v>31</v>
      </c>
      <c r="D1" s="12" t="s">
        <v>33</v>
      </c>
    </row>
    <row r="2" spans="1:5" x14ac:dyDescent="0.25">
      <c r="A2" s="3" t="s">
        <v>17</v>
      </c>
      <c r="B2" s="2">
        <v>680</v>
      </c>
      <c r="C2" s="2" t="str">
        <f>B2&amp;"ER"</f>
        <v>680ER</v>
      </c>
      <c r="D2" s="17">
        <v>0.08</v>
      </c>
    </row>
    <row r="3" spans="1:5" x14ac:dyDescent="0.25">
      <c r="A3" s="4" t="s">
        <v>22</v>
      </c>
      <c r="B3" s="2">
        <v>674</v>
      </c>
      <c r="C3" s="2" t="str">
        <f t="shared" ref="C3:C21" si="0">B3&amp;"ER"</f>
        <v>674ER</v>
      </c>
      <c r="D3" s="14">
        <v>0.08</v>
      </c>
    </row>
    <row r="4" spans="1:5" x14ac:dyDescent="0.25">
      <c r="A4" s="6" t="s">
        <v>21</v>
      </c>
      <c r="B4" s="7">
        <v>678</v>
      </c>
      <c r="C4" s="2" t="s">
        <v>38</v>
      </c>
      <c r="D4" s="15">
        <v>0.12</v>
      </c>
      <c r="E4" t="s">
        <v>34</v>
      </c>
    </row>
    <row r="5" spans="1:5" x14ac:dyDescent="0.25">
      <c r="A5" s="8" t="s">
        <v>20</v>
      </c>
      <c r="B5" s="9">
        <v>673</v>
      </c>
      <c r="C5" s="2" t="str">
        <f t="shared" si="0"/>
        <v>673ER</v>
      </c>
      <c r="D5" s="15">
        <v>0.12</v>
      </c>
      <c r="E5" s="1" t="s">
        <v>34</v>
      </c>
    </row>
    <row r="6" spans="1:5" x14ac:dyDescent="0.25">
      <c r="A6" s="6" t="s">
        <v>13</v>
      </c>
      <c r="B6" s="7">
        <v>678</v>
      </c>
      <c r="C6" s="2" t="s">
        <v>38</v>
      </c>
      <c r="D6" s="15">
        <v>0.12</v>
      </c>
      <c r="E6" s="1" t="s">
        <v>34</v>
      </c>
    </row>
    <row r="7" spans="1:5" x14ac:dyDescent="0.25">
      <c r="A7" s="3" t="s">
        <v>11</v>
      </c>
      <c r="B7" s="9">
        <v>673</v>
      </c>
      <c r="C7" s="2" t="str">
        <f t="shared" si="0"/>
        <v>673ER</v>
      </c>
      <c r="D7" s="15">
        <v>0.12</v>
      </c>
      <c r="E7" s="1" t="s">
        <v>34</v>
      </c>
    </row>
    <row r="8" spans="1:5" x14ac:dyDescent="0.25">
      <c r="A8" s="3" t="s">
        <v>14</v>
      </c>
      <c r="B8" s="2">
        <v>678</v>
      </c>
      <c r="C8" s="2" t="str">
        <f t="shared" si="0"/>
        <v>678ER</v>
      </c>
      <c r="D8" s="14">
        <v>0.08</v>
      </c>
    </row>
    <row r="9" spans="1:5" x14ac:dyDescent="0.25">
      <c r="A9" s="3" t="s">
        <v>26</v>
      </c>
      <c r="B9" s="2">
        <v>678</v>
      </c>
      <c r="C9" s="2" t="str">
        <f t="shared" si="0"/>
        <v>678ER</v>
      </c>
      <c r="D9" s="14">
        <v>0.1</v>
      </c>
    </row>
    <row r="10" spans="1:5" x14ac:dyDescent="0.25">
      <c r="A10" s="4" t="s">
        <v>15</v>
      </c>
      <c r="B10" s="2">
        <v>678</v>
      </c>
      <c r="C10" s="2" t="str">
        <f t="shared" si="0"/>
        <v>678ER</v>
      </c>
      <c r="D10" s="14">
        <v>0.11</v>
      </c>
    </row>
    <row r="11" spans="1:5" x14ac:dyDescent="0.25">
      <c r="A11" s="4" t="s">
        <v>27</v>
      </c>
      <c r="B11" s="9">
        <v>678</v>
      </c>
      <c r="C11" s="2" t="str">
        <f t="shared" si="0"/>
        <v>678ER</v>
      </c>
      <c r="D11" s="16">
        <v>0.13</v>
      </c>
    </row>
    <row r="12" spans="1:5" x14ac:dyDescent="0.25">
      <c r="A12" s="4" t="s">
        <v>12</v>
      </c>
      <c r="B12" s="9">
        <v>673</v>
      </c>
      <c r="C12" s="2" t="str">
        <f t="shared" si="0"/>
        <v>673ER</v>
      </c>
      <c r="D12" s="16">
        <v>0.08</v>
      </c>
    </row>
    <row r="13" spans="1:5" x14ac:dyDescent="0.25">
      <c r="A13" s="4" t="s">
        <v>25</v>
      </c>
      <c r="B13" s="9">
        <v>673</v>
      </c>
      <c r="C13" s="2" t="str">
        <f t="shared" si="0"/>
        <v>673ER</v>
      </c>
      <c r="D13" s="16">
        <v>0.1</v>
      </c>
    </row>
    <row r="14" spans="1:5" x14ac:dyDescent="0.25">
      <c r="A14" s="3" t="s">
        <v>9</v>
      </c>
      <c r="B14" s="9">
        <v>673</v>
      </c>
      <c r="C14" s="2" t="str">
        <f t="shared" si="0"/>
        <v>673ER</v>
      </c>
      <c r="D14" s="16">
        <v>0.11</v>
      </c>
    </row>
    <row r="15" spans="1:5" x14ac:dyDescent="0.25">
      <c r="A15" s="3" t="s">
        <v>23</v>
      </c>
      <c r="B15" s="9">
        <v>673</v>
      </c>
      <c r="C15" s="2" t="str">
        <f t="shared" si="0"/>
        <v>673ER</v>
      </c>
      <c r="D15" s="16">
        <v>0.13</v>
      </c>
    </row>
    <row r="16" spans="1:5" x14ac:dyDescent="0.25">
      <c r="A16" s="4" t="s">
        <v>16</v>
      </c>
      <c r="B16" s="9">
        <v>678</v>
      </c>
      <c r="C16" s="2" t="str">
        <f t="shared" si="0"/>
        <v>678ER</v>
      </c>
      <c r="D16" s="16">
        <v>0.08</v>
      </c>
    </row>
    <row r="17" spans="1:4" x14ac:dyDescent="0.25">
      <c r="A17" s="4" t="s">
        <v>28</v>
      </c>
      <c r="B17" s="9">
        <v>678</v>
      </c>
      <c r="C17" s="2" t="str">
        <f t="shared" si="0"/>
        <v>678ER</v>
      </c>
      <c r="D17" s="16">
        <v>0.1</v>
      </c>
    </row>
    <row r="18" spans="1:4" x14ac:dyDescent="0.25">
      <c r="A18" s="3" t="s">
        <v>10</v>
      </c>
      <c r="B18" s="9">
        <v>673</v>
      </c>
      <c r="C18" s="2" t="str">
        <f t="shared" si="0"/>
        <v>673ER</v>
      </c>
      <c r="D18" s="16">
        <v>0.08</v>
      </c>
    </row>
    <row r="19" spans="1:4" x14ac:dyDescent="0.25">
      <c r="A19" s="4" t="s">
        <v>24</v>
      </c>
      <c r="B19" s="9">
        <v>673</v>
      </c>
      <c r="C19" s="2" t="str">
        <f t="shared" si="0"/>
        <v>673ER</v>
      </c>
      <c r="D19" s="16">
        <v>0.1</v>
      </c>
    </row>
    <row r="20" spans="1:4" x14ac:dyDescent="0.25">
      <c r="A20" s="4" t="s">
        <v>18</v>
      </c>
      <c r="B20" s="9">
        <v>682</v>
      </c>
      <c r="C20" s="2" t="str">
        <f t="shared" si="0"/>
        <v>682ER</v>
      </c>
      <c r="D20" s="16">
        <v>0.08</v>
      </c>
    </row>
    <row r="21" spans="1:4" x14ac:dyDescent="0.25">
      <c r="A21" s="4" t="s">
        <v>19</v>
      </c>
      <c r="B21" s="9">
        <v>685</v>
      </c>
      <c r="C21" s="2" t="str">
        <f t="shared" si="0"/>
        <v>685ER</v>
      </c>
      <c r="D21" s="16">
        <v>0.08</v>
      </c>
    </row>
    <row r="22" spans="1:4" x14ac:dyDescent="0.25">
      <c r="A22" s="5"/>
      <c r="B22" s="2"/>
      <c r="C22" s="2"/>
      <c r="D22" s="2"/>
    </row>
    <row r="23" spans="1:4" x14ac:dyDescent="0.25">
      <c r="A23" s="4"/>
      <c r="B23" s="2"/>
      <c r="C23" s="2"/>
      <c r="D23" s="2"/>
    </row>
    <row r="24" spans="1:4" x14ac:dyDescent="0.25">
      <c r="A24" s="2"/>
      <c r="B24" s="2"/>
      <c r="C24" s="2"/>
      <c r="D24" s="2"/>
    </row>
    <row r="25" spans="1:4" x14ac:dyDescent="0.25">
      <c r="A25" s="2"/>
      <c r="B25" s="2"/>
      <c r="C25" s="2"/>
      <c r="D25" s="2"/>
    </row>
    <row r="26" spans="1:4" x14ac:dyDescent="0.25">
      <c r="A26" s="2"/>
      <c r="B26" s="2"/>
      <c r="C26" s="2"/>
      <c r="D26" s="2"/>
    </row>
    <row r="27" spans="1:4" x14ac:dyDescent="0.25">
      <c r="A27" s="2"/>
      <c r="B27" s="2"/>
      <c r="C27" s="2"/>
      <c r="D27" s="2"/>
    </row>
    <row r="28" spans="1:4" x14ac:dyDescent="0.25">
      <c r="A28" s="2"/>
      <c r="B28" s="2"/>
      <c r="C28" s="2"/>
      <c r="D28" s="2"/>
    </row>
    <row r="29" spans="1:4" x14ac:dyDescent="0.25">
      <c r="A29" s="2"/>
      <c r="B29" s="2"/>
      <c r="C29" s="2"/>
      <c r="D29" s="2"/>
    </row>
    <row r="30" spans="1:4" x14ac:dyDescent="0.25">
      <c r="A30" s="2"/>
      <c r="B30" s="2"/>
      <c r="C30" s="2"/>
      <c r="D30" s="2"/>
    </row>
    <row r="31" spans="1:4" x14ac:dyDescent="0.25">
      <c r="A31" s="2"/>
      <c r="B31" s="2"/>
      <c r="C31" s="2"/>
      <c r="D31" s="2"/>
    </row>
    <row r="32" spans="1:4" x14ac:dyDescent="0.25">
      <c r="A32" s="2"/>
      <c r="B32" s="2"/>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row r="37" spans="1:4" x14ac:dyDescent="0.25">
      <c r="A37" s="2"/>
      <c r="B37" s="2"/>
      <c r="C37" s="2"/>
      <c r="D37" s="2"/>
    </row>
  </sheetData>
  <sheetProtection sheet="1" objects="1" scenarios="1"/>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Calculator By Check Date</vt:lpstr>
      <vt:lpstr>Instructions</vt:lpstr>
      <vt:lpstr>Benefit Plans</vt:lpstr>
      <vt:lpstr>BEN</vt:lpstr>
      <vt:lpstr>DED</vt:lpstr>
    </vt:vector>
  </TitlesOfParts>
  <Company>OSC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Mayleen Medina</dc:creator>
  <cp:lastModifiedBy>Kelly Cary</cp:lastModifiedBy>
  <cp:lastPrinted>2021-01-20T17:17:57Z</cp:lastPrinted>
  <dcterms:created xsi:type="dcterms:W3CDTF">2020-12-28T18:02:30Z</dcterms:created>
  <dcterms:modified xsi:type="dcterms:W3CDTF">2021-02-01T20:55:20Z</dcterms:modified>
</cp:coreProperties>
</file>